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89" activeTab="0"/>
  </bookViews>
  <sheets>
    <sheet name="смета " sheetId="1" r:id="rId1"/>
    <sheet name="расч  мест" sheetId="2" r:id="rId2"/>
    <sheet name="расч  субв" sheetId="3" r:id="rId3"/>
    <sheet name="расч  кредит" sheetId="4" r:id="rId4"/>
  </sheets>
  <definedNames>
    <definedName name="_xlnm.Print_Area" localSheetId="3">'расч  кредит'!$A$1:$S$37</definedName>
    <definedName name="_xlnm.Print_Area" localSheetId="1">'расч  мест'!$A$1:$T$84</definedName>
  </definedNames>
  <calcPr fullCalcOnLoad="1"/>
</workbook>
</file>

<file path=xl/sharedStrings.xml><?xml version="1.0" encoding="utf-8"?>
<sst xmlns="http://schemas.openxmlformats.org/spreadsheetml/2006/main" count="495" uniqueCount="199">
  <si>
    <t>Главный распорядитель бюджетных средств:</t>
  </si>
  <si>
    <t>Наименование бюджета:</t>
  </si>
  <si>
    <t>Единица измерения: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</si>
  <si>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</si>
  <si>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</si>
  <si>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</si>
  <si>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</si>
  <si>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</si>
  <si>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</si>
  <si>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</si>
  <si>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</si>
  <si>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</si>
  <si>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</si>
  <si>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</si>
  <si>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</si>
  <si>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</si>
  <si>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</si>
  <si>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</si>
  <si>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</si>
  <si>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</si>
  <si>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</si>
  <si>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</si>
  <si>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</si>
  <si>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</si>
  <si>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</si>
  <si>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</si>
  <si>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</si>
  <si>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</si>
  <si>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</si>
  <si>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код строки</t>
  </si>
  <si>
    <t>03</t>
  </si>
  <si>
    <t>04</t>
  </si>
  <si>
    <t>05</t>
  </si>
  <si>
    <t>единица измерения</t>
  </si>
  <si>
    <t>Таблица 1</t>
  </si>
  <si>
    <t>07</t>
  </si>
  <si>
    <t>08</t>
  </si>
  <si>
    <t>количество полученных коммунальных услуг в год</t>
  </si>
  <si>
    <t>тариф (руб)</t>
  </si>
  <si>
    <t>Сумма расходов (гр.5*гр.6) (рублей)</t>
  </si>
  <si>
    <t>09</t>
  </si>
  <si>
    <t>кВт/час</t>
  </si>
  <si>
    <t>Таблица 2</t>
  </si>
  <si>
    <t>Сумма расходов (гр.5*гр.4) (рублей)</t>
  </si>
  <si>
    <t>налог на имущество</t>
  </si>
  <si>
    <t>количество автомобилей</t>
  </si>
  <si>
    <t>расходы в год на 1 автомобиль (рублей)</t>
  </si>
  <si>
    <t>цена (рублей)</t>
  </si>
  <si>
    <t>Оплата работ, услуг</t>
  </si>
  <si>
    <t>Услуги связи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</si>
  <si>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</si>
  <si>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</si>
  <si>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</si>
  <si>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</si>
  <si>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</si>
  <si>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</si>
  <si>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</si>
  <si>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</si>
  <si>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</si>
  <si>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</si>
  <si>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</si>
  <si>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02</t>
  </si>
  <si>
    <t>06</t>
  </si>
  <si>
    <t>количество месяцев</t>
  </si>
  <si>
    <t>выплаты в месяц</t>
  </si>
  <si>
    <t>Сумма расходов (гр.4*гр.5) (рублей)</t>
  </si>
  <si>
    <t>Итого</t>
  </si>
  <si>
    <t>Всего</t>
  </si>
  <si>
    <t>руб.</t>
  </si>
  <si>
    <t>А. А. Сердюкова</t>
  </si>
  <si>
    <t>тел. 8-84453-7-12-97</t>
  </si>
  <si>
    <t>11</t>
  </si>
  <si>
    <t>14</t>
  </si>
  <si>
    <t>количество человек</t>
  </si>
  <si>
    <t>колво дней</t>
  </si>
  <si>
    <t>001</t>
  </si>
  <si>
    <t>005</t>
  </si>
  <si>
    <t>от                         20____г.</t>
  </si>
  <si>
    <t>"____" _________ 20____ г.</t>
  </si>
  <si>
    <t>Сумма расходов (гр,6*гр.5*гр.4) (рублей)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</si>
  <si>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</si>
  <si>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</si>
  <si>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статье 290 "Прочие расходы"</t>
  </si>
  <si>
    <t xml:space="preserve"> Расчет расходов по подстатье 226 "Прочие услуги"</t>
  </si>
  <si>
    <t xml:space="preserve"> Расчет расходов по статье 340 "увеличение стоимости материальных запасов"</t>
  </si>
  <si>
    <t>Получатель бюджетных средств:</t>
  </si>
  <si>
    <t>12</t>
  </si>
  <si>
    <t xml:space="preserve"> Расчет расходов по подстатье 225 "Услуги по содержанию имущества"</t>
  </si>
  <si>
    <t>М.С.Цатурова</t>
  </si>
  <si>
    <t>240</t>
  </si>
  <si>
    <t>242</t>
  </si>
  <si>
    <t>244</t>
  </si>
  <si>
    <t>10</t>
  </si>
  <si>
    <t>13</t>
  </si>
  <si>
    <t>15</t>
  </si>
  <si>
    <t>18</t>
  </si>
  <si>
    <t>19</t>
  </si>
  <si>
    <t>газ</t>
  </si>
  <si>
    <t>отопление</t>
  </si>
  <si>
    <t>вода</t>
  </si>
  <si>
    <t>жбо</t>
  </si>
  <si>
    <t>851</t>
  </si>
  <si>
    <t>20</t>
  </si>
  <si>
    <t>852</t>
  </si>
  <si>
    <t>21</t>
  </si>
  <si>
    <t>16</t>
  </si>
  <si>
    <t>17</t>
  </si>
  <si>
    <t>_______________ М.Н.Битюцкий</t>
  </si>
  <si>
    <t>Администрация Руднянского муниципального района</t>
  </si>
  <si>
    <t>Плата налогов, сборов и иных платежей</t>
  </si>
  <si>
    <t>Арендная плата за пользование имуществом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</si>
  <si>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</si>
  <si>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купля-продажа электрической энергии,передача электрической энергии через технические устройства электрических сетей</t>
  </si>
  <si>
    <t>-</t>
  </si>
  <si>
    <t>4</t>
  </si>
  <si>
    <t>5</t>
  </si>
  <si>
    <t>услуги по страхованию транспортных средств по программе обязательного страхования автогражданской ответственности</t>
  </si>
  <si>
    <t>услуги по проведению предрейсового медицинского осмотра</t>
  </si>
  <si>
    <t>налог на землю</t>
  </si>
  <si>
    <t>налог за негативное воздействие на окружающую среду</t>
  </si>
  <si>
    <t>мероприятия по организации оздоровления детей и подростков в каникулярное время</t>
  </si>
  <si>
    <t>Мероприятия по организации оздоровления детей и подростков в каникулярное время</t>
  </si>
  <si>
    <t>Директор-главный бухгалтер МКУ МЦБ</t>
  </si>
  <si>
    <t>Исполнитель: экономист МКУ МЦБ</t>
  </si>
  <si>
    <t>м/3</t>
  </si>
  <si>
    <t>112</t>
  </si>
  <si>
    <t>22</t>
  </si>
  <si>
    <t>110</t>
  </si>
  <si>
    <t xml:space="preserve"> Расчет расходов по подстатье 211 "Заработная плата"</t>
  </si>
  <si>
    <t>Заработная плата</t>
  </si>
  <si>
    <t>ИТОГО</t>
  </si>
  <si>
    <t>Расчет расходов по подстатье 213 "Начисления на выплаты по оплате труда"</t>
  </si>
  <si>
    <t>Начисления на выплаты по оплате труда</t>
  </si>
  <si>
    <t>Расчет расходов по подстатье 221 "Услуги связи"</t>
  </si>
  <si>
    <t>стоимость</t>
  </si>
  <si>
    <t>Услуги по подключению к сети передачи данных и предоставление доступа в глобальную сеть Интернет</t>
  </si>
  <si>
    <t xml:space="preserve"> Расчет расходов по статье 340 "Увеличение стоимости материальных запасов"</t>
  </si>
  <si>
    <t>кол-во дней</t>
  </si>
  <si>
    <t xml:space="preserve"> Питание детей из малообеспеченных семей и детей,находящихся на учете фтизиатра</t>
  </si>
  <si>
    <t>Согласовано</t>
  </si>
  <si>
    <t>Начальник отдела образования, опеки и попечительства, физической культуры и спорта</t>
  </si>
  <si>
    <t>"_____"_______________20_____г.</t>
  </si>
  <si>
    <t>_________________И.Н.Парамошкина</t>
  </si>
  <si>
    <t>853</t>
  </si>
  <si>
    <t>Оплата труда и начисления на выплаты по оплате труда</t>
  </si>
  <si>
    <t>111</t>
  </si>
  <si>
    <t>Прочие выплаты</t>
  </si>
  <si>
    <t>Мероприятия по организации оздоровительной компании детей и подростков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</si>
  <si>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</si>
  <si>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</si>
  <si>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</si>
  <si>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</si>
  <si>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</si>
  <si>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</si>
  <si>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</si>
  <si>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</si>
  <si>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</si>
  <si>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</si>
  <si>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</si>
  <si>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</si>
  <si>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 xml:space="preserve"> БЮДЖЕТНАЯ СМЕТА НА 2016 ГОД </t>
  </si>
  <si>
    <t>Телекоммуникационные услуги (СПИ)</t>
  </si>
  <si>
    <t>к бюджетной смете расходов на 2016 год</t>
  </si>
  <si>
    <t>Утверждено</t>
  </si>
  <si>
    <t>Временно исполняющий полномочия главы Руднянского муниципального района</t>
  </si>
  <si>
    <t>Погашение кредиторской задолженности</t>
  </si>
  <si>
    <t>850</t>
  </si>
  <si>
    <t>Поставка газа</t>
  </si>
  <si>
    <t>т/о объектов систем газораспределения</t>
  </si>
  <si>
    <t>предрейсовый т/о транспорта</t>
  </si>
  <si>
    <t>сумма расходов</t>
  </si>
  <si>
    <t>иные платежи</t>
  </si>
  <si>
    <t>поставка продуктов питания для дошкольной группы</t>
  </si>
  <si>
    <t>к  смете расходов на 2016 год (субвенция)</t>
  </si>
  <si>
    <t>к  смете расходов на 2016 год (кредиторская задолженность)</t>
  </si>
  <si>
    <t>погашение кредиторской задолженности</t>
  </si>
  <si>
    <t>23</t>
  </si>
  <si>
    <t>32</t>
  </si>
  <si>
    <t>34</t>
  </si>
  <si>
    <t>35</t>
  </si>
  <si>
    <t xml:space="preserve">Всего по смете на 2016 год </t>
  </si>
  <si>
    <t>Всего по смете на 2016 год</t>
  </si>
  <si>
    <t>Расчет расходов по подстатье 212 "Прочие выплаты"</t>
  </si>
  <si>
    <t>пособие по уходу за ребенком до 3 лет</t>
  </si>
  <si>
    <t>18,19</t>
  </si>
  <si>
    <t>МКОУ Лопуховская СОШ</t>
  </si>
  <si>
    <t>Директор МКОУ Лопуховская СОШ</t>
  </si>
  <si>
    <t>В.В.Каминский</t>
  </si>
  <si>
    <t xml:space="preserve">Директор МКОУ Лопуховская СОШ                                                  </t>
  </si>
  <si>
    <t>поставка продуктов питания для школьников</t>
  </si>
  <si>
    <t>установка пандусов</t>
  </si>
  <si>
    <t>5100200150</t>
  </si>
  <si>
    <t>5100270360</t>
  </si>
  <si>
    <t>5100270370</t>
  </si>
  <si>
    <t>5100280010</t>
  </si>
  <si>
    <t>5100280080</t>
  </si>
  <si>
    <t>5100620390</t>
  </si>
  <si>
    <t>5100670390</t>
  </si>
  <si>
    <t xml:space="preserve">поставка горюче-смазочных масел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</si>
</sst>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&quot;р.&quot;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</numFmts>
  <fonts count="4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4" fontId="6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wrapText="1"/>
    </xf>
    <xf numFmtId="4" fontId="6" fillId="33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" fontId="6" fillId="33" borderId="14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/>
    </xf>
    <xf numFmtId="4" fontId="6" fillId="33" borderId="10" xfId="0" applyNumberFormat="1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1" fontId="5" fillId="33" borderId="14" xfId="0" applyNumberFormat="1" applyFont="1" applyFill="1" applyBorder="1" applyAlignment="1">
      <alignment horizontal="center" wrapText="1"/>
    </xf>
    <xf numFmtId="1" fontId="5" fillId="33" borderId="16" xfId="0" applyNumberFormat="1" applyFont="1" applyFill="1" applyBorder="1" applyAlignment="1">
      <alignment horizontal="center" wrapText="1"/>
    </xf>
    <xf numFmtId="1" fontId="5" fillId="33" borderId="13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center" wrapText="1"/>
    </xf>
    <xf numFmtId="4" fontId="5" fillId="33" borderId="13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7"/>
  <sheetViews>
    <sheetView tabSelected="1" view="pageBreakPreview" zoomScale="60" zoomScalePageLayoutView="0" workbookViewId="0" topLeftCell="A1">
      <selection activeCell="C2" sqref="C2"/>
    </sheetView>
  </sheetViews>
  <sheetFormatPr defaultColWidth="9.00390625" defaultRowHeight="12.75"/>
  <cols>
    <col min="1" max="1" width="38.75390625" style="0" customWidth="1"/>
    <col min="2" max="2" width="6.25390625" style="0" customWidth="1"/>
    <col min="3" max="3" width="7.00390625" style="0" customWidth="1"/>
    <col min="4" max="4" width="6.75390625" style="0" customWidth="1"/>
    <col min="5" max="5" width="13.375" style="0" customWidth="1"/>
    <col min="6" max="6" width="6.25390625" style="0" customWidth="1"/>
    <col min="7" max="7" width="7.25390625" style="0" customWidth="1"/>
    <col min="8" max="8" width="6.625" style="0" customWidth="1"/>
    <col min="9" max="9" width="8.625" style="0" customWidth="1"/>
  </cols>
  <sheetData>
    <row r="1" spans="1:11" ht="12.75">
      <c r="A1" s="7" t="s">
        <v>139</v>
      </c>
      <c r="B1" s="7"/>
      <c r="C1" s="7"/>
      <c r="D1" s="7"/>
      <c r="E1" s="7"/>
      <c r="F1" s="7" t="s">
        <v>163</v>
      </c>
      <c r="G1" s="7"/>
      <c r="H1" s="7"/>
      <c r="I1" s="7"/>
      <c r="J1" s="7"/>
      <c r="K1" s="2"/>
    </row>
    <row r="2" spans="1:11" ht="12.75" customHeight="1">
      <c r="A2" s="119" t="s">
        <v>140</v>
      </c>
      <c r="B2" s="7"/>
      <c r="C2" s="7"/>
      <c r="D2" s="7"/>
      <c r="E2" s="7"/>
      <c r="F2" s="119" t="s">
        <v>164</v>
      </c>
      <c r="G2" s="119"/>
      <c r="H2" s="119"/>
      <c r="I2" s="119"/>
      <c r="J2" s="119"/>
      <c r="K2" s="2"/>
    </row>
    <row r="3" spans="1:11" ht="12.75">
      <c r="A3" s="119"/>
      <c r="B3" s="7"/>
      <c r="C3" s="7"/>
      <c r="D3" s="7"/>
      <c r="E3" s="7"/>
      <c r="F3" s="119"/>
      <c r="G3" s="119"/>
      <c r="H3" s="119"/>
      <c r="I3" s="119"/>
      <c r="J3" s="119"/>
      <c r="K3" s="2"/>
    </row>
    <row r="4" spans="1:11" ht="12.75">
      <c r="A4" s="7" t="s">
        <v>142</v>
      </c>
      <c r="B4" s="7"/>
      <c r="C4" s="7"/>
      <c r="D4" s="7"/>
      <c r="E4" s="7"/>
      <c r="F4" s="7" t="s">
        <v>107</v>
      </c>
      <c r="G4" s="7"/>
      <c r="H4" s="7"/>
      <c r="I4" s="7"/>
      <c r="J4" s="7"/>
      <c r="K4" s="2"/>
    </row>
    <row r="5" spans="1:11" ht="12.75">
      <c r="A5" s="7" t="s">
        <v>141</v>
      </c>
      <c r="B5" s="7"/>
      <c r="C5" s="7"/>
      <c r="D5" s="7"/>
      <c r="E5" s="7"/>
      <c r="F5" s="7" t="s">
        <v>78</v>
      </c>
      <c r="G5" s="7"/>
      <c r="H5" s="7"/>
      <c r="I5" s="7"/>
      <c r="J5" s="7"/>
      <c r="K5" s="2"/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 t="s">
        <v>3</v>
      </c>
    </row>
    <row r="7" spans="1:10" ht="12.75">
      <c r="A7" s="7"/>
      <c r="B7" s="7"/>
      <c r="C7" s="7"/>
      <c r="D7" s="7"/>
      <c r="E7" s="7"/>
      <c r="F7" s="7"/>
      <c r="G7" s="7"/>
      <c r="H7" s="122" t="s">
        <v>4</v>
      </c>
      <c r="I7" s="123"/>
      <c r="J7" s="8">
        <v>501012</v>
      </c>
    </row>
    <row r="8" spans="1:10" ht="12.75">
      <c r="A8" s="43"/>
      <c r="B8" s="7"/>
      <c r="C8" s="7"/>
      <c r="D8" s="7"/>
      <c r="E8" s="7"/>
      <c r="F8" s="7"/>
      <c r="G8" s="7"/>
      <c r="H8" s="122" t="s">
        <v>5</v>
      </c>
      <c r="I8" s="123"/>
      <c r="J8" s="124"/>
    </row>
    <row r="9" spans="1:10" ht="12.75">
      <c r="A9" s="130" t="s">
        <v>160</v>
      </c>
      <c r="B9" s="130"/>
      <c r="C9" s="130"/>
      <c r="D9" s="130"/>
      <c r="E9" s="130"/>
      <c r="F9" s="130"/>
      <c r="G9" s="130"/>
      <c r="H9" s="122"/>
      <c r="I9" s="123"/>
      <c r="J9" s="124"/>
    </row>
    <row r="10" spans="1:10" ht="12.75">
      <c r="A10" s="130" t="s">
        <v>77</v>
      </c>
      <c r="B10" s="130"/>
      <c r="C10" s="130"/>
      <c r="D10" s="130"/>
      <c r="E10" s="130"/>
      <c r="F10" s="130"/>
      <c r="G10" s="7"/>
      <c r="H10" s="122" t="s">
        <v>6</v>
      </c>
      <c r="I10" s="123"/>
      <c r="J10" s="8"/>
    </row>
    <row r="11" spans="1:10" ht="12.75" customHeight="1">
      <c r="A11" s="7" t="s">
        <v>85</v>
      </c>
      <c r="B11" s="119" t="s">
        <v>185</v>
      </c>
      <c r="C11" s="119"/>
      <c r="D11" s="119"/>
      <c r="E11" s="119"/>
      <c r="F11" s="119"/>
      <c r="G11" s="119"/>
      <c r="H11" s="128" t="s">
        <v>7</v>
      </c>
      <c r="I11" s="129"/>
      <c r="J11" s="124"/>
    </row>
    <row r="12" spans="1:10" ht="1.5" customHeight="1">
      <c r="A12" s="7"/>
      <c r="B12" s="7"/>
      <c r="C12" s="7"/>
      <c r="D12" s="7"/>
      <c r="E12" s="7"/>
      <c r="F12" s="7"/>
      <c r="G12" s="7"/>
      <c r="H12" s="25"/>
      <c r="I12" s="26"/>
      <c r="J12" s="124"/>
    </row>
    <row r="13" spans="1:10" ht="13.5" customHeight="1">
      <c r="A13" s="33" t="s">
        <v>12</v>
      </c>
      <c r="B13" s="127" t="s">
        <v>108</v>
      </c>
      <c r="C13" s="127"/>
      <c r="D13" s="127"/>
      <c r="E13" s="127"/>
      <c r="F13" s="127"/>
      <c r="G13" s="127"/>
      <c r="H13" s="128" t="s">
        <v>7</v>
      </c>
      <c r="I13" s="129"/>
      <c r="J13" s="124"/>
    </row>
    <row r="14" spans="1:10" ht="1.5" customHeight="1">
      <c r="A14" s="7"/>
      <c r="B14" s="7"/>
      <c r="C14" s="7"/>
      <c r="D14" s="7"/>
      <c r="E14" s="7"/>
      <c r="F14" s="7"/>
      <c r="G14" s="7"/>
      <c r="H14" s="23"/>
      <c r="I14" s="24"/>
      <c r="J14" s="124"/>
    </row>
    <row r="15" spans="1:10" ht="12.75" customHeight="1">
      <c r="A15" s="33" t="s">
        <v>0</v>
      </c>
      <c r="B15" s="127" t="s">
        <v>108</v>
      </c>
      <c r="C15" s="127"/>
      <c r="D15" s="127"/>
      <c r="E15" s="127"/>
      <c r="F15" s="127"/>
      <c r="G15" s="127"/>
      <c r="H15" s="122" t="s">
        <v>8</v>
      </c>
      <c r="I15" s="123"/>
      <c r="J15" s="8"/>
    </row>
    <row r="16" spans="1:10" ht="12.75">
      <c r="A16" s="7" t="s">
        <v>1</v>
      </c>
      <c r="B16" s="7"/>
      <c r="C16" s="7"/>
      <c r="D16" s="7"/>
      <c r="E16" s="7"/>
      <c r="F16" s="7"/>
      <c r="G16" s="7"/>
      <c r="H16" s="122" t="s">
        <v>9</v>
      </c>
      <c r="I16" s="123"/>
      <c r="J16" s="8"/>
    </row>
    <row r="17" spans="1:10" ht="12.75">
      <c r="A17" s="7" t="s">
        <v>2</v>
      </c>
      <c r="B17" s="121" t="s">
        <v>68</v>
      </c>
      <c r="C17" s="121"/>
      <c r="D17" s="121"/>
      <c r="E17" s="121"/>
      <c r="F17" s="121"/>
      <c r="G17" s="121"/>
      <c r="H17" s="122" t="s">
        <v>10</v>
      </c>
      <c r="I17" s="123"/>
      <c r="J17" s="124">
        <v>383</v>
      </c>
    </row>
    <row r="18" spans="1:10" ht="12.75">
      <c r="A18" s="7"/>
      <c r="B18" s="7"/>
      <c r="C18" s="7"/>
      <c r="D18" s="7"/>
      <c r="E18" s="7"/>
      <c r="F18" s="7"/>
      <c r="G18" s="7"/>
      <c r="H18" s="122"/>
      <c r="I18" s="123"/>
      <c r="J18" s="124"/>
    </row>
    <row r="19" spans="1:10" ht="12.75">
      <c r="A19" s="7"/>
      <c r="B19" s="7"/>
      <c r="C19" s="7"/>
      <c r="D19" s="7"/>
      <c r="E19" s="7"/>
      <c r="F19" s="7"/>
      <c r="G19" s="7"/>
      <c r="H19" s="122" t="s">
        <v>11</v>
      </c>
      <c r="I19" s="123"/>
      <c r="J19" s="14"/>
    </row>
    <row r="20" spans="1:11" ht="12.75" customHeight="1">
      <c r="A20" s="125" t="s">
        <v>13</v>
      </c>
      <c r="B20" s="125" t="s">
        <v>14</v>
      </c>
      <c r="C20" s="126" t="s">
        <v>15</v>
      </c>
      <c r="D20" s="126"/>
      <c r="E20" s="126"/>
      <c r="F20" s="126"/>
      <c r="G20" s="126"/>
      <c r="H20" s="126"/>
      <c r="I20" s="125" t="s">
        <v>22</v>
      </c>
      <c r="J20" s="125"/>
      <c r="K20" s="1"/>
    </row>
    <row r="21" spans="1:11" ht="72.75" customHeight="1">
      <c r="A21" s="125"/>
      <c r="B21" s="125"/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23</v>
      </c>
      <c r="J21" s="9" t="s">
        <v>24</v>
      </c>
      <c r="K21" s="1"/>
    </row>
    <row r="22" spans="1:11" ht="12.75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7">
        <v>9</v>
      </c>
      <c r="J22" s="17">
        <v>10</v>
      </c>
      <c r="K22" s="27"/>
    </row>
    <row r="23" spans="1:11" s="3" customFormat="1" ht="14.25" customHeight="1">
      <c r="A23" s="11" t="s">
        <v>48</v>
      </c>
      <c r="B23" s="16" t="s">
        <v>57</v>
      </c>
      <c r="C23" s="34" t="s">
        <v>35</v>
      </c>
      <c r="D23" s="34" t="s">
        <v>61</v>
      </c>
      <c r="E23" s="34" t="s">
        <v>191</v>
      </c>
      <c r="F23" s="34" t="s">
        <v>89</v>
      </c>
      <c r="G23" s="35">
        <v>220</v>
      </c>
      <c r="H23" s="35"/>
      <c r="I23" s="31">
        <f>SUM(I25,I31:I33,I24)</f>
        <v>1263690</v>
      </c>
      <c r="J23" s="11"/>
      <c r="K23" s="36"/>
    </row>
    <row r="24" spans="1:11" ht="12.75">
      <c r="A24" s="10" t="s">
        <v>49</v>
      </c>
      <c r="B24" s="16" t="s">
        <v>61</v>
      </c>
      <c r="C24" s="16" t="s">
        <v>35</v>
      </c>
      <c r="D24" s="16" t="s">
        <v>61</v>
      </c>
      <c r="E24" s="16" t="s">
        <v>191</v>
      </c>
      <c r="F24" s="16" t="s">
        <v>90</v>
      </c>
      <c r="G24" s="18">
        <v>221</v>
      </c>
      <c r="H24" s="18"/>
      <c r="I24" s="32">
        <v>15500</v>
      </c>
      <c r="J24" s="10"/>
      <c r="K24" s="1"/>
    </row>
    <row r="25" spans="1:11" ht="12.75">
      <c r="A25" s="10" t="s">
        <v>50</v>
      </c>
      <c r="B25" s="16" t="s">
        <v>30</v>
      </c>
      <c r="C25" s="16" t="s">
        <v>35</v>
      </c>
      <c r="D25" s="16" t="s">
        <v>61</v>
      </c>
      <c r="E25" s="16" t="s">
        <v>191</v>
      </c>
      <c r="F25" s="16" t="s">
        <v>91</v>
      </c>
      <c r="G25" s="18">
        <v>223</v>
      </c>
      <c r="H25" s="18"/>
      <c r="I25" s="32">
        <f>SUM(I26:I30)</f>
        <v>1121670</v>
      </c>
      <c r="J25" s="10"/>
      <c r="K25" s="1"/>
    </row>
    <row r="26" spans="1:10" ht="12.75">
      <c r="A26" s="10" t="s">
        <v>98</v>
      </c>
      <c r="B26" s="16" t="s">
        <v>31</v>
      </c>
      <c r="C26" s="16" t="s">
        <v>35</v>
      </c>
      <c r="D26" s="16" t="s">
        <v>61</v>
      </c>
      <c r="E26" s="16" t="s">
        <v>191</v>
      </c>
      <c r="F26" s="16" t="s">
        <v>91</v>
      </c>
      <c r="G26" s="18">
        <v>223</v>
      </c>
      <c r="H26" s="15" t="s">
        <v>75</v>
      </c>
      <c r="I26" s="32">
        <v>0</v>
      </c>
      <c r="J26" s="10"/>
    </row>
    <row r="27" spans="1:10" ht="12.75">
      <c r="A27" s="10" t="s">
        <v>97</v>
      </c>
      <c r="B27" s="16" t="s">
        <v>32</v>
      </c>
      <c r="C27" s="16" t="s">
        <v>35</v>
      </c>
      <c r="D27" s="16" t="s">
        <v>61</v>
      </c>
      <c r="E27" s="16" t="s">
        <v>191</v>
      </c>
      <c r="F27" s="16" t="s">
        <v>91</v>
      </c>
      <c r="G27" s="18">
        <v>223</v>
      </c>
      <c r="H27" s="15" t="s">
        <v>58</v>
      </c>
      <c r="I27" s="32">
        <v>464660</v>
      </c>
      <c r="J27" s="10"/>
    </row>
    <row r="28" spans="1:10" ht="12.75">
      <c r="A28" s="10" t="s">
        <v>51</v>
      </c>
      <c r="B28" s="16" t="s">
        <v>62</v>
      </c>
      <c r="C28" s="16" t="s">
        <v>35</v>
      </c>
      <c r="D28" s="16" t="s">
        <v>61</v>
      </c>
      <c r="E28" s="16" t="s">
        <v>191</v>
      </c>
      <c r="F28" s="16" t="s">
        <v>91</v>
      </c>
      <c r="G28" s="18">
        <v>223</v>
      </c>
      <c r="H28" s="15" t="s">
        <v>59</v>
      </c>
      <c r="I28" s="32">
        <v>657010</v>
      </c>
      <c r="J28" s="10"/>
    </row>
    <row r="29" spans="1:10" ht="12.75">
      <c r="A29" s="10" t="s">
        <v>99</v>
      </c>
      <c r="B29" s="16" t="s">
        <v>35</v>
      </c>
      <c r="C29" s="16" t="s">
        <v>35</v>
      </c>
      <c r="D29" s="16" t="s">
        <v>61</v>
      </c>
      <c r="E29" s="16" t="s">
        <v>191</v>
      </c>
      <c r="F29" s="16" t="s">
        <v>91</v>
      </c>
      <c r="G29" s="18">
        <v>223</v>
      </c>
      <c r="H29" s="15" t="s">
        <v>60</v>
      </c>
      <c r="I29" s="32">
        <v>0</v>
      </c>
      <c r="J29" s="10"/>
    </row>
    <row r="30" spans="1:10" ht="12.75">
      <c r="A30" s="10" t="s">
        <v>100</v>
      </c>
      <c r="B30" s="16" t="s">
        <v>36</v>
      </c>
      <c r="C30" s="16" t="s">
        <v>35</v>
      </c>
      <c r="D30" s="16" t="s">
        <v>61</v>
      </c>
      <c r="E30" s="16" t="s">
        <v>191</v>
      </c>
      <c r="F30" s="16" t="s">
        <v>91</v>
      </c>
      <c r="G30" s="18">
        <v>223</v>
      </c>
      <c r="H30" s="15" t="s">
        <v>76</v>
      </c>
      <c r="I30" s="32">
        <v>0</v>
      </c>
      <c r="J30" s="10"/>
    </row>
    <row r="31" spans="1:10" ht="12.75">
      <c r="A31" s="10" t="s">
        <v>110</v>
      </c>
      <c r="B31" s="16" t="s">
        <v>40</v>
      </c>
      <c r="C31" s="16" t="s">
        <v>35</v>
      </c>
      <c r="D31" s="16" t="s">
        <v>61</v>
      </c>
      <c r="E31" s="16" t="s">
        <v>191</v>
      </c>
      <c r="F31" s="16" t="s">
        <v>91</v>
      </c>
      <c r="G31" s="18">
        <v>224</v>
      </c>
      <c r="H31" s="15"/>
      <c r="I31" s="32">
        <v>0</v>
      </c>
      <c r="J31" s="10"/>
    </row>
    <row r="32" spans="1:10" ht="12.75">
      <c r="A32" s="10" t="s">
        <v>52</v>
      </c>
      <c r="B32" s="16" t="s">
        <v>92</v>
      </c>
      <c r="C32" s="16" t="s">
        <v>35</v>
      </c>
      <c r="D32" s="16" t="s">
        <v>61</v>
      </c>
      <c r="E32" s="16" t="s">
        <v>191</v>
      </c>
      <c r="F32" s="16" t="s">
        <v>91</v>
      </c>
      <c r="G32" s="18">
        <v>225</v>
      </c>
      <c r="H32" s="18"/>
      <c r="I32" s="32">
        <v>110620</v>
      </c>
      <c r="J32" s="10"/>
    </row>
    <row r="33" spans="1:10" ht="12.75">
      <c r="A33" s="12" t="s">
        <v>53</v>
      </c>
      <c r="B33" s="16" t="s">
        <v>71</v>
      </c>
      <c r="C33" s="16" t="s">
        <v>35</v>
      </c>
      <c r="D33" s="16" t="s">
        <v>61</v>
      </c>
      <c r="E33" s="16" t="s">
        <v>191</v>
      </c>
      <c r="F33" s="16" t="s">
        <v>91</v>
      </c>
      <c r="G33" s="18">
        <v>226</v>
      </c>
      <c r="H33" s="18"/>
      <c r="I33" s="32">
        <v>15900</v>
      </c>
      <c r="J33" s="10"/>
    </row>
    <row r="34" spans="1:10" s="3" customFormat="1" ht="12.75">
      <c r="A34" s="37" t="s">
        <v>54</v>
      </c>
      <c r="B34" s="16" t="s">
        <v>86</v>
      </c>
      <c r="C34" s="34" t="s">
        <v>35</v>
      </c>
      <c r="D34" s="34" t="s">
        <v>61</v>
      </c>
      <c r="E34" s="34" t="s">
        <v>191</v>
      </c>
      <c r="F34" s="34" t="s">
        <v>89</v>
      </c>
      <c r="G34" s="35">
        <v>300</v>
      </c>
      <c r="H34" s="35"/>
      <c r="I34" s="31">
        <f>I35+I36</f>
        <v>527300</v>
      </c>
      <c r="J34" s="11"/>
    </row>
    <row r="35" spans="1:10" ht="12.75">
      <c r="A35" s="13" t="s">
        <v>55</v>
      </c>
      <c r="B35" s="16" t="s">
        <v>93</v>
      </c>
      <c r="C35" s="16" t="s">
        <v>35</v>
      </c>
      <c r="D35" s="16" t="s">
        <v>61</v>
      </c>
      <c r="E35" s="16" t="s">
        <v>191</v>
      </c>
      <c r="F35" s="16" t="s">
        <v>91</v>
      </c>
      <c r="G35" s="18">
        <v>310</v>
      </c>
      <c r="H35" s="18"/>
      <c r="I35" s="32"/>
      <c r="J35" s="10"/>
    </row>
    <row r="36" spans="1:10" ht="12.75">
      <c r="A36" s="13" t="s">
        <v>56</v>
      </c>
      <c r="B36" s="16" t="s">
        <v>72</v>
      </c>
      <c r="C36" s="16" t="s">
        <v>35</v>
      </c>
      <c r="D36" s="16" t="s">
        <v>61</v>
      </c>
      <c r="E36" s="16" t="s">
        <v>191</v>
      </c>
      <c r="F36" s="16" t="s">
        <v>91</v>
      </c>
      <c r="G36" s="18">
        <v>340</v>
      </c>
      <c r="H36" s="18"/>
      <c r="I36" s="32">
        <v>527300</v>
      </c>
      <c r="J36" s="10"/>
    </row>
    <row r="37" spans="1:10" s="3" customFormat="1" ht="23.25" customHeight="1">
      <c r="A37" s="44" t="s">
        <v>144</v>
      </c>
      <c r="B37" s="16" t="s">
        <v>94</v>
      </c>
      <c r="C37" s="34" t="s">
        <v>35</v>
      </c>
      <c r="D37" s="34" t="s">
        <v>61</v>
      </c>
      <c r="E37" s="34" t="s">
        <v>192</v>
      </c>
      <c r="F37" s="34" t="s">
        <v>127</v>
      </c>
      <c r="G37" s="40">
        <v>210</v>
      </c>
      <c r="H37" s="40"/>
      <c r="I37" s="45">
        <f>SUM(I38:I41)</f>
        <v>5104780</v>
      </c>
      <c r="J37" s="44"/>
    </row>
    <row r="38" spans="1:10" ht="12.75">
      <c r="A38" s="10" t="s">
        <v>129</v>
      </c>
      <c r="B38" s="16" t="s">
        <v>105</v>
      </c>
      <c r="C38" s="16" t="s">
        <v>35</v>
      </c>
      <c r="D38" s="16" t="s">
        <v>61</v>
      </c>
      <c r="E38" s="16" t="s">
        <v>192</v>
      </c>
      <c r="F38" s="16" t="s">
        <v>145</v>
      </c>
      <c r="G38" s="17">
        <v>211</v>
      </c>
      <c r="H38" s="17"/>
      <c r="I38" s="20">
        <v>4012880</v>
      </c>
      <c r="J38" s="9"/>
    </row>
    <row r="39" spans="1:10" ht="12.75">
      <c r="A39" s="10" t="s">
        <v>146</v>
      </c>
      <c r="B39" s="16" t="s">
        <v>106</v>
      </c>
      <c r="C39" s="16" t="s">
        <v>35</v>
      </c>
      <c r="D39" s="16" t="s">
        <v>61</v>
      </c>
      <c r="E39" s="16" t="s">
        <v>192</v>
      </c>
      <c r="F39" s="16" t="s">
        <v>125</v>
      </c>
      <c r="G39" s="17">
        <v>212</v>
      </c>
      <c r="H39" s="17"/>
      <c r="I39" s="46">
        <v>1200</v>
      </c>
      <c r="J39" s="9"/>
    </row>
    <row r="40" spans="1:10" ht="12.75">
      <c r="A40" s="10" t="s">
        <v>132</v>
      </c>
      <c r="B40" s="16" t="s">
        <v>95</v>
      </c>
      <c r="C40" s="16" t="s">
        <v>35</v>
      </c>
      <c r="D40" s="16" t="s">
        <v>61</v>
      </c>
      <c r="E40" s="16" t="s">
        <v>192</v>
      </c>
      <c r="F40" s="16" t="s">
        <v>145</v>
      </c>
      <c r="G40" s="18">
        <v>213</v>
      </c>
      <c r="H40" s="18"/>
      <c r="I40" s="47">
        <v>33800</v>
      </c>
      <c r="J40" s="10"/>
    </row>
    <row r="41" spans="1:10" ht="12.75">
      <c r="A41" s="10" t="s">
        <v>132</v>
      </c>
      <c r="B41" s="16" t="s">
        <v>96</v>
      </c>
      <c r="C41" s="16" t="s">
        <v>35</v>
      </c>
      <c r="D41" s="16" t="s">
        <v>61</v>
      </c>
      <c r="E41" s="16" t="s">
        <v>192</v>
      </c>
      <c r="F41" s="16" t="s">
        <v>125</v>
      </c>
      <c r="G41" s="18">
        <v>213</v>
      </c>
      <c r="H41" s="18"/>
      <c r="I41" s="47">
        <v>1056900</v>
      </c>
      <c r="J41" s="10"/>
    </row>
    <row r="42" spans="1:10" s="3" customFormat="1" ht="14.25" customHeight="1">
      <c r="A42" s="11" t="s">
        <v>48</v>
      </c>
      <c r="B42" s="16" t="s">
        <v>102</v>
      </c>
      <c r="C42" s="34" t="s">
        <v>35</v>
      </c>
      <c r="D42" s="34" t="s">
        <v>61</v>
      </c>
      <c r="E42" s="34" t="s">
        <v>192</v>
      </c>
      <c r="F42" s="34" t="s">
        <v>89</v>
      </c>
      <c r="G42" s="35">
        <v>220</v>
      </c>
      <c r="H42" s="35"/>
      <c r="I42" s="48">
        <f>SUM(I43)</f>
        <v>66000</v>
      </c>
      <c r="J42" s="11"/>
    </row>
    <row r="43" spans="1:10" ht="12.75">
      <c r="A43" s="10" t="s">
        <v>49</v>
      </c>
      <c r="B43" s="16" t="s">
        <v>104</v>
      </c>
      <c r="C43" s="16" t="s">
        <v>35</v>
      </c>
      <c r="D43" s="16" t="s">
        <v>61</v>
      </c>
      <c r="E43" s="16" t="s">
        <v>192</v>
      </c>
      <c r="F43" s="16" t="s">
        <v>90</v>
      </c>
      <c r="G43" s="18">
        <v>221</v>
      </c>
      <c r="H43" s="18"/>
      <c r="I43" s="47">
        <v>66000</v>
      </c>
      <c r="J43" s="10"/>
    </row>
    <row r="44" spans="1:10" s="3" customFormat="1" ht="23.25" customHeight="1">
      <c r="A44" s="39" t="s">
        <v>138</v>
      </c>
      <c r="B44" s="16" t="s">
        <v>126</v>
      </c>
      <c r="C44" s="34" t="s">
        <v>35</v>
      </c>
      <c r="D44" s="34" t="s">
        <v>61</v>
      </c>
      <c r="E44" s="34" t="s">
        <v>193</v>
      </c>
      <c r="F44" s="34" t="s">
        <v>89</v>
      </c>
      <c r="G44" s="35"/>
      <c r="H44" s="35"/>
      <c r="I44" s="48">
        <f>I45</f>
        <v>59625</v>
      </c>
      <c r="J44" s="11"/>
    </row>
    <row r="45" spans="1:10" ht="14.25" customHeight="1">
      <c r="A45" s="13" t="s">
        <v>56</v>
      </c>
      <c r="B45" s="16" t="s">
        <v>176</v>
      </c>
      <c r="C45" s="16" t="s">
        <v>35</v>
      </c>
      <c r="D45" s="16" t="s">
        <v>61</v>
      </c>
      <c r="E45" s="16" t="s">
        <v>193</v>
      </c>
      <c r="F45" s="113">
        <v>244</v>
      </c>
      <c r="G45" s="50">
        <v>340</v>
      </c>
      <c r="H45" s="49"/>
      <c r="I45" s="47">
        <v>59625</v>
      </c>
      <c r="J45" s="49"/>
    </row>
    <row r="46" spans="1:10" s="3" customFormat="1" ht="15.75" customHeight="1">
      <c r="A46" s="37" t="s">
        <v>109</v>
      </c>
      <c r="B46" s="16" t="s">
        <v>151</v>
      </c>
      <c r="C46" s="34" t="s">
        <v>35</v>
      </c>
      <c r="D46" s="34" t="s">
        <v>61</v>
      </c>
      <c r="E46" s="34" t="s">
        <v>194</v>
      </c>
      <c r="F46" s="34" t="s">
        <v>166</v>
      </c>
      <c r="G46" s="35"/>
      <c r="H46" s="35"/>
      <c r="I46" s="31">
        <f>SUM(I47:I49)</f>
        <v>101820</v>
      </c>
      <c r="J46" s="11"/>
    </row>
    <row r="47" spans="1:10" ht="25.5" customHeight="1">
      <c r="A47" s="13" t="s">
        <v>148</v>
      </c>
      <c r="B47" s="16" t="s">
        <v>152</v>
      </c>
      <c r="C47" s="16" t="s">
        <v>35</v>
      </c>
      <c r="D47" s="16" t="s">
        <v>61</v>
      </c>
      <c r="E47" s="16" t="s">
        <v>194</v>
      </c>
      <c r="F47" s="16" t="s">
        <v>101</v>
      </c>
      <c r="G47" s="18">
        <v>290</v>
      </c>
      <c r="H47" s="18"/>
      <c r="I47" s="32">
        <v>99150</v>
      </c>
      <c r="J47" s="10"/>
    </row>
    <row r="48" spans="1:10" ht="15" customHeight="1">
      <c r="A48" s="13" t="s">
        <v>149</v>
      </c>
      <c r="B48" s="16" t="s">
        <v>153</v>
      </c>
      <c r="C48" s="16" t="s">
        <v>35</v>
      </c>
      <c r="D48" s="16" t="s">
        <v>61</v>
      </c>
      <c r="E48" s="16" t="s">
        <v>194</v>
      </c>
      <c r="F48" s="16" t="s">
        <v>103</v>
      </c>
      <c r="G48" s="18">
        <v>290</v>
      </c>
      <c r="H48" s="18"/>
      <c r="I48" s="32">
        <v>670</v>
      </c>
      <c r="J48" s="10"/>
    </row>
    <row r="49" spans="1:10" ht="15" customHeight="1">
      <c r="A49" s="13" t="s">
        <v>150</v>
      </c>
      <c r="B49" s="16" t="s">
        <v>154</v>
      </c>
      <c r="C49" s="16" t="s">
        <v>35</v>
      </c>
      <c r="D49" s="16" t="s">
        <v>61</v>
      </c>
      <c r="E49" s="16" t="s">
        <v>194</v>
      </c>
      <c r="F49" s="16" t="s">
        <v>143</v>
      </c>
      <c r="G49" s="18">
        <v>290</v>
      </c>
      <c r="H49" s="18"/>
      <c r="I49" s="32">
        <v>2000</v>
      </c>
      <c r="J49" s="10"/>
    </row>
    <row r="50" spans="1:10" s="3" customFormat="1" ht="15.75" customHeight="1">
      <c r="A50" s="37" t="s">
        <v>165</v>
      </c>
      <c r="B50" s="16" t="s">
        <v>155</v>
      </c>
      <c r="C50" s="34" t="s">
        <v>35</v>
      </c>
      <c r="D50" s="34" t="s">
        <v>61</v>
      </c>
      <c r="E50" s="34" t="s">
        <v>195</v>
      </c>
      <c r="F50" s="34" t="s">
        <v>89</v>
      </c>
      <c r="G50" s="35"/>
      <c r="H50" s="35"/>
      <c r="I50" s="31">
        <f>SUM(I51:I53)</f>
        <v>55600</v>
      </c>
      <c r="J50" s="11"/>
    </row>
    <row r="51" spans="1:10" ht="15" customHeight="1">
      <c r="A51" s="13" t="s">
        <v>50</v>
      </c>
      <c r="B51" s="16" t="s">
        <v>156</v>
      </c>
      <c r="C51" s="16" t="s">
        <v>35</v>
      </c>
      <c r="D51" s="16" t="s">
        <v>61</v>
      </c>
      <c r="E51" s="16" t="s">
        <v>195</v>
      </c>
      <c r="F51" s="16" t="s">
        <v>91</v>
      </c>
      <c r="G51" s="18">
        <v>223</v>
      </c>
      <c r="H51" s="15" t="s">
        <v>58</v>
      </c>
      <c r="I51" s="32">
        <v>15700</v>
      </c>
      <c r="J51" s="10"/>
    </row>
    <row r="52" spans="1:10" ht="15" customHeight="1">
      <c r="A52" s="13" t="s">
        <v>50</v>
      </c>
      <c r="B52" s="16" t="s">
        <v>157</v>
      </c>
      <c r="C52" s="16" t="s">
        <v>35</v>
      </c>
      <c r="D52" s="16" t="s">
        <v>61</v>
      </c>
      <c r="E52" s="16" t="s">
        <v>195</v>
      </c>
      <c r="F52" s="16" t="s">
        <v>91</v>
      </c>
      <c r="G52" s="18">
        <v>223</v>
      </c>
      <c r="H52" s="15" t="s">
        <v>59</v>
      </c>
      <c r="I52" s="32">
        <v>38600</v>
      </c>
      <c r="J52" s="10"/>
    </row>
    <row r="53" spans="1:10" ht="15" customHeight="1">
      <c r="A53" s="10" t="s">
        <v>52</v>
      </c>
      <c r="B53" s="16" t="s">
        <v>158</v>
      </c>
      <c r="C53" s="16" t="s">
        <v>35</v>
      </c>
      <c r="D53" s="16" t="s">
        <v>61</v>
      </c>
      <c r="E53" s="16" t="s">
        <v>195</v>
      </c>
      <c r="F53" s="16" t="s">
        <v>91</v>
      </c>
      <c r="G53" s="18">
        <v>225</v>
      </c>
      <c r="H53" s="18"/>
      <c r="I53" s="32">
        <v>1300</v>
      </c>
      <c r="J53" s="10"/>
    </row>
    <row r="54" spans="1:10" s="3" customFormat="1" ht="24.75" customHeight="1">
      <c r="A54" s="37" t="s">
        <v>121</v>
      </c>
      <c r="B54" s="16" t="s">
        <v>177</v>
      </c>
      <c r="C54" s="34" t="s">
        <v>35</v>
      </c>
      <c r="D54" s="34" t="s">
        <v>35</v>
      </c>
      <c r="E54" s="34" t="s">
        <v>196</v>
      </c>
      <c r="F54" s="34" t="s">
        <v>89</v>
      </c>
      <c r="G54" s="35"/>
      <c r="H54" s="35"/>
      <c r="I54" s="31">
        <f>I55</f>
        <v>3830</v>
      </c>
      <c r="J54" s="11"/>
    </row>
    <row r="55" spans="1:10" ht="15" customHeight="1">
      <c r="A55" s="13" t="s">
        <v>56</v>
      </c>
      <c r="B55" s="16" t="s">
        <v>159</v>
      </c>
      <c r="C55" s="16" t="s">
        <v>35</v>
      </c>
      <c r="D55" s="16" t="s">
        <v>35</v>
      </c>
      <c r="E55" s="16" t="s">
        <v>196</v>
      </c>
      <c r="F55" s="16" t="s">
        <v>91</v>
      </c>
      <c r="G55" s="18">
        <v>340</v>
      </c>
      <c r="H55" s="18"/>
      <c r="I55" s="32">
        <v>3830</v>
      </c>
      <c r="J55" s="10"/>
    </row>
    <row r="56" spans="1:10" s="3" customFormat="1" ht="24" customHeight="1">
      <c r="A56" s="37" t="s">
        <v>147</v>
      </c>
      <c r="B56" s="16" t="s">
        <v>178</v>
      </c>
      <c r="C56" s="34" t="s">
        <v>35</v>
      </c>
      <c r="D56" s="34" t="s">
        <v>35</v>
      </c>
      <c r="E56" s="34" t="s">
        <v>197</v>
      </c>
      <c r="F56" s="34" t="s">
        <v>89</v>
      </c>
      <c r="G56" s="35"/>
      <c r="H56" s="35"/>
      <c r="I56" s="48">
        <f>I57</f>
        <v>30600</v>
      </c>
      <c r="J56" s="11"/>
    </row>
    <row r="57" spans="1:10" ht="13.5" customHeight="1">
      <c r="A57" s="13" t="s">
        <v>56</v>
      </c>
      <c r="B57" s="16" t="s">
        <v>179</v>
      </c>
      <c r="C57" s="16" t="s">
        <v>35</v>
      </c>
      <c r="D57" s="16" t="s">
        <v>35</v>
      </c>
      <c r="E57" s="16" t="s">
        <v>197</v>
      </c>
      <c r="F57" s="16" t="s">
        <v>91</v>
      </c>
      <c r="G57" s="18">
        <v>340</v>
      </c>
      <c r="H57" s="18"/>
      <c r="I57" s="47">
        <v>30600</v>
      </c>
      <c r="J57" s="10"/>
    </row>
    <row r="58" spans="1:10" ht="14.25" customHeight="1">
      <c r="A58" s="19" t="s">
        <v>67</v>
      </c>
      <c r="B58" s="18"/>
      <c r="C58" s="18"/>
      <c r="D58" s="18"/>
      <c r="E58" s="18"/>
      <c r="F58" s="18"/>
      <c r="G58" s="18"/>
      <c r="H58" s="18"/>
      <c r="I58" s="48">
        <f>I23+I46+I34+I54+I56+I44+I37+I42+I50</f>
        <v>7213245</v>
      </c>
      <c r="J58" s="20"/>
    </row>
    <row r="59" spans="1:10" ht="13.5" customHeight="1">
      <c r="A59" s="28"/>
      <c r="B59" s="21"/>
      <c r="C59" s="30"/>
      <c r="D59" s="30"/>
      <c r="E59" s="30"/>
      <c r="F59" s="30"/>
      <c r="G59" s="21"/>
      <c r="H59" s="21"/>
      <c r="I59" s="29"/>
      <c r="J59" s="29"/>
    </row>
    <row r="60" spans="1:10" ht="13.5" customHeight="1">
      <c r="A60" s="28" t="s">
        <v>186</v>
      </c>
      <c r="B60" s="21"/>
      <c r="C60" s="30"/>
      <c r="D60" s="30"/>
      <c r="E60" s="30"/>
      <c r="F60" s="120" t="s">
        <v>187</v>
      </c>
      <c r="G60" s="120"/>
      <c r="H60" s="21"/>
      <c r="I60" s="29"/>
      <c r="J60" s="29"/>
    </row>
    <row r="61" spans="1:10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 customHeight="1">
      <c r="A62" s="5" t="s">
        <v>122</v>
      </c>
      <c r="B62" s="5"/>
      <c r="C62" s="5"/>
      <c r="D62" s="5"/>
      <c r="E62" s="5"/>
      <c r="F62" s="5" t="s">
        <v>69</v>
      </c>
      <c r="G62" s="5"/>
      <c r="H62" s="5"/>
      <c r="I62" s="5"/>
      <c r="J62" s="5"/>
    </row>
    <row r="63" spans="1:11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</row>
    <row r="64" spans="1:11" ht="12.75">
      <c r="A64" s="5" t="s">
        <v>123</v>
      </c>
      <c r="B64" s="5"/>
      <c r="C64" s="5"/>
      <c r="D64" s="5"/>
      <c r="E64" s="5"/>
      <c r="F64" s="5" t="s">
        <v>88</v>
      </c>
      <c r="G64" s="5"/>
      <c r="H64" s="5"/>
      <c r="I64" s="5" t="s">
        <v>70</v>
      </c>
      <c r="J64" s="5"/>
      <c r="K64" s="2"/>
    </row>
    <row r="65" ht="25.5" customHeight="1">
      <c r="K65" s="6"/>
    </row>
    <row r="66" ht="12.75">
      <c r="K66" s="2"/>
    </row>
    <row r="67" ht="12.75">
      <c r="K67" s="2"/>
    </row>
  </sheetData>
  <sheetProtection/>
  <mergeCells count="26">
    <mergeCell ref="A9:G9"/>
    <mergeCell ref="F2:J3"/>
    <mergeCell ref="H7:I7"/>
    <mergeCell ref="H8:I9"/>
    <mergeCell ref="J8:J9"/>
    <mergeCell ref="B11:G11"/>
    <mergeCell ref="H11:I11"/>
    <mergeCell ref="J11:J12"/>
    <mergeCell ref="A10:F10"/>
    <mergeCell ref="H10:I10"/>
    <mergeCell ref="B13:G13"/>
    <mergeCell ref="H13:I13"/>
    <mergeCell ref="J13:J14"/>
    <mergeCell ref="B15:G15"/>
    <mergeCell ref="H15:I15"/>
    <mergeCell ref="H16:I16"/>
    <mergeCell ref="A2:A3"/>
    <mergeCell ref="F60:G60"/>
    <mergeCell ref="B17:G17"/>
    <mergeCell ref="H17:I18"/>
    <mergeCell ref="J17:J18"/>
    <mergeCell ref="H19:I19"/>
    <mergeCell ref="A20:A21"/>
    <mergeCell ref="B20:B21"/>
    <mergeCell ref="C20:H20"/>
    <mergeCell ref="I20:J20"/>
  </mergeCells>
  <printOptions/>
  <pageMargins left="0.3937007874015748" right="0" top="0.3937007874015748" bottom="0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Y84"/>
  <sheetViews>
    <sheetView showGridLines="0" view="pageBreakPreview" zoomScale="60" zoomScalePageLayoutView="0" workbookViewId="0" topLeftCell="B1">
      <selection activeCell="H1" sqref="H1"/>
    </sheetView>
  </sheetViews>
  <sheetFormatPr defaultColWidth="9.00390625" defaultRowHeight="12.75"/>
  <cols>
    <col min="1" max="1" width="3.25390625" style="0" hidden="1" customWidth="1"/>
    <col min="2" max="2" width="4.75390625" style="96" customWidth="1"/>
    <col min="3" max="6" width="4.75390625" style="51" customWidth="1"/>
    <col min="7" max="7" width="11.125" style="51" customWidth="1"/>
    <col min="8" max="8" width="4.75390625" style="51" customWidth="1"/>
    <col min="9" max="9" width="3.375" style="51" customWidth="1"/>
    <col min="10" max="10" width="5.375" style="51" customWidth="1"/>
    <col min="11" max="11" width="4.75390625" style="51" customWidth="1"/>
    <col min="12" max="12" width="4.625" style="51" customWidth="1"/>
    <col min="13" max="13" width="6.125" style="51" customWidth="1"/>
    <col min="14" max="18" width="4.75390625" style="51" customWidth="1"/>
    <col min="19" max="19" width="9.625" style="51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13:21" ht="12.75">
      <c r="M1" s="53" t="s">
        <v>163</v>
      </c>
      <c r="N1" s="53"/>
      <c r="O1" s="53"/>
      <c r="P1" s="53"/>
      <c r="Q1" s="53"/>
      <c r="R1" s="54"/>
      <c r="S1" s="54"/>
      <c r="U1" s="3"/>
    </row>
    <row r="2" spans="13:19" ht="12.75" customHeight="1">
      <c r="M2" s="144" t="s">
        <v>164</v>
      </c>
      <c r="N2" s="144"/>
      <c r="O2" s="144"/>
      <c r="P2" s="144"/>
      <c r="Q2" s="144"/>
      <c r="R2" s="144"/>
      <c r="S2" s="144"/>
    </row>
    <row r="3" spans="13:19" ht="12.75">
      <c r="M3" s="144"/>
      <c r="N3" s="144"/>
      <c r="O3" s="144"/>
      <c r="P3" s="144"/>
      <c r="Q3" s="144"/>
      <c r="R3" s="144"/>
      <c r="S3" s="144"/>
    </row>
    <row r="4" spans="13:19" ht="12.75">
      <c r="M4" s="53" t="s">
        <v>107</v>
      </c>
      <c r="N4" s="53"/>
      <c r="O4" s="53"/>
      <c r="P4" s="53"/>
      <c r="Q4" s="53"/>
      <c r="R4" s="54"/>
      <c r="S4" s="54"/>
    </row>
    <row r="5" spans="13:17" ht="12.75" customHeight="1">
      <c r="M5" s="53" t="s">
        <v>78</v>
      </c>
      <c r="N5" s="53"/>
      <c r="O5" s="53"/>
      <c r="P5" s="53"/>
      <c r="Q5" s="53"/>
    </row>
    <row r="6" spans="6:13" ht="12.75">
      <c r="F6" s="145" t="s">
        <v>25</v>
      </c>
      <c r="G6" s="145"/>
      <c r="H6" s="145"/>
      <c r="I6" s="145"/>
      <c r="J6" s="145"/>
      <c r="K6" s="145"/>
      <c r="L6" s="145"/>
      <c r="M6" s="145"/>
    </row>
    <row r="7" spans="6:13" ht="12.75">
      <c r="F7" s="145" t="s">
        <v>162</v>
      </c>
      <c r="G7" s="145"/>
      <c r="H7" s="145"/>
      <c r="I7" s="145"/>
      <c r="J7" s="145"/>
      <c r="K7" s="145"/>
      <c r="L7" s="145"/>
      <c r="M7" s="145"/>
    </row>
    <row r="8" spans="6:13" ht="13.5" customHeight="1">
      <c r="F8" s="167" t="s">
        <v>185</v>
      </c>
      <c r="G8" s="167"/>
      <c r="H8" s="167"/>
      <c r="I8" s="167"/>
      <c r="J8" s="167"/>
      <c r="K8" s="167"/>
      <c r="L8" s="167"/>
      <c r="M8" s="167"/>
    </row>
    <row r="10" spans="2:19" ht="12.75">
      <c r="B10" s="167" t="s">
        <v>80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</row>
    <row r="11" ht="10.5" customHeight="1"/>
    <row r="12" spans="2:19" ht="24" customHeight="1">
      <c r="B12" s="76" t="s">
        <v>26</v>
      </c>
      <c r="C12" s="137" t="s">
        <v>27</v>
      </c>
      <c r="D12" s="137"/>
      <c r="E12" s="137"/>
      <c r="F12" s="137"/>
      <c r="G12" s="137"/>
      <c r="H12" s="137" t="s">
        <v>29</v>
      </c>
      <c r="I12" s="137"/>
      <c r="J12" s="137" t="s">
        <v>64</v>
      </c>
      <c r="K12" s="137"/>
      <c r="L12" s="137"/>
      <c r="M12" s="137" t="s">
        <v>63</v>
      </c>
      <c r="N12" s="137"/>
      <c r="O12" s="137"/>
      <c r="P12" s="137" t="s">
        <v>65</v>
      </c>
      <c r="Q12" s="137"/>
      <c r="R12" s="137"/>
      <c r="S12" s="137"/>
    </row>
    <row r="13" spans="2:19" ht="12.75">
      <c r="B13" s="76">
        <v>1</v>
      </c>
      <c r="C13" s="137">
        <v>2</v>
      </c>
      <c r="D13" s="137"/>
      <c r="E13" s="137"/>
      <c r="F13" s="137"/>
      <c r="G13" s="137"/>
      <c r="H13" s="137">
        <v>3</v>
      </c>
      <c r="I13" s="137"/>
      <c r="J13" s="137">
        <v>4</v>
      </c>
      <c r="K13" s="137"/>
      <c r="L13" s="137"/>
      <c r="M13" s="137">
        <v>5</v>
      </c>
      <c r="N13" s="137"/>
      <c r="O13" s="137"/>
      <c r="P13" s="137">
        <v>6</v>
      </c>
      <c r="Q13" s="137"/>
      <c r="R13" s="137"/>
      <c r="S13" s="137"/>
    </row>
    <row r="14" spans="2:19" ht="77.25" customHeight="1">
      <c r="B14" s="82">
        <v>2</v>
      </c>
      <c r="C14" s="132" t="s">
        <v>111</v>
      </c>
      <c r="D14" s="133"/>
      <c r="E14" s="133"/>
      <c r="F14" s="133"/>
      <c r="G14" s="134"/>
      <c r="H14" s="135" t="s">
        <v>61</v>
      </c>
      <c r="I14" s="135"/>
      <c r="J14" s="142">
        <f>P14/M14</f>
        <v>991.6666666666666</v>
      </c>
      <c r="K14" s="142"/>
      <c r="L14" s="142"/>
      <c r="M14" s="176">
        <v>12</v>
      </c>
      <c r="N14" s="176"/>
      <c r="O14" s="176"/>
      <c r="P14" s="141">
        <v>11900</v>
      </c>
      <c r="Q14" s="141"/>
      <c r="R14" s="141"/>
      <c r="S14" s="141"/>
    </row>
    <row r="15" spans="2:19" ht="27" customHeight="1">
      <c r="B15" s="82">
        <v>3</v>
      </c>
      <c r="C15" s="132" t="s">
        <v>161</v>
      </c>
      <c r="D15" s="133"/>
      <c r="E15" s="133"/>
      <c r="F15" s="133"/>
      <c r="G15" s="134"/>
      <c r="H15" s="135" t="s">
        <v>61</v>
      </c>
      <c r="I15" s="135"/>
      <c r="J15" s="142">
        <f>P15/M15</f>
        <v>300</v>
      </c>
      <c r="K15" s="142"/>
      <c r="L15" s="142"/>
      <c r="M15" s="176">
        <v>12</v>
      </c>
      <c r="N15" s="176"/>
      <c r="O15" s="176"/>
      <c r="P15" s="141">
        <v>3600</v>
      </c>
      <c r="Q15" s="141"/>
      <c r="R15" s="141"/>
      <c r="S15" s="141"/>
    </row>
    <row r="16" spans="2:19" ht="12.75">
      <c r="B16" s="81">
        <v>4</v>
      </c>
      <c r="C16" s="161" t="s">
        <v>66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/>
      <c r="P16" s="164">
        <f>SUM(P14:S15)</f>
        <v>15500</v>
      </c>
      <c r="Q16" s="164"/>
      <c r="R16" s="164"/>
      <c r="S16" s="164"/>
    </row>
    <row r="17" spans="2:19" ht="12.75">
      <c r="B17" s="97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2:19" ht="12.75">
      <c r="B18" s="157" t="s">
        <v>81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2:19" ht="7.5" customHeight="1">
      <c r="B19" s="97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2:19" ht="50.25" customHeight="1">
      <c r="B20" s="76" t="s">
        <v>26</v>
      </c>
      <c r="C20" s="137" t="s">
        <v>27</v>
      </c>
      <c r="D20" s="137"/>
      <c r="E20" s="137"/>
      <c r="F20" s="137"/>
      <c r="G20" s="137"/>
      <c r="H20" s="137" t="s">
        <v>29</v>
      </c>
      <c r="I20" s="137"/>
      <c r="J20" s="137" t="s">
        <v>33</v>
      </c>
      <c r="K20" s="137"/>
      <c r="L20" s="137" t="s">
        <v>37</v>
      </c>
      <c r="M20" s="137"/>
      <c r="N20" s="137"/>
      <c r="O20" s="137" t="s">
        <v>38</v>
      </c>
      <c r="P20" s="137"/>
      <c r="Q20" s="137" t="s">
        <v>39</v>
      </c>
      <c r="R20" s="137"/>
      <c r="S20" s="137"/>
    </row>
    <row r="21" spans="2:19" ht="12.75">
      <c r="B21" s="76">
        <v>1</v>
      </c>
      <c r="C21" s="137">
        <v>2</v>
      </c>
      <c r="D21" s="137"/>
      <c r="E21" s="137"/>
      <c r="F21" s="137"/>
      <c r="G21" s="137"/>
      <c r="H21" s="137">
        <v>3</v>
      </c>
      <c r="I21" s="137"/>
      <c r="J21" s="137">
        <v>4</v>
      </c>
      <c r="K21" s="137"/>
      <c r="L21" s="137">
        <v>5</v>
      </c>
      <c r="M21" s="137"/>
      <c r="N21" s="137"/>
      <c r="O21" s="137">
        <v>6</v>
      </c>
      <c r="P21" s="137"/>
      <c r="Q21" s="137">
        <v>7</v>
      </c>
      <c r="R21" s="137"/>
      <c r="S21" s="137"/>
    </row>
    <row r="22" spans="2:25" ht="15.75" customHeight="1">
      <c r="B22" s="82">
        <v>2</v>
      </c>
      <c r="C22" s="132" t="s">
        <v>167</v>
      </c>
      <c r="D22" s="133"/>
      <c r="E22" s="133"/>
      <c r="F22" s="133"/>
      <c r="G22" s="134"/>
      <c r="H22" s="135" t="s">
        <v>32</v>
      </c>
      <c r="I22" s="135"/>
      <c r="J22" s="136" t="s">
        <v>124</v>
      </c>
      <c r="K22" s="136"/>
      <c r="L22" s="176">
        <v>72680</v>
      </c>
      <c r="M22" s="176"/>
      <c r="N22" s="176"/>
      <c r="O22" s="142">
        <f>Q22/L22</f>
        <v>6.393230599889929</v>
      </c>
      <c r="P22" s="142"/>
      <c r="Q22" s="141">
        <v>464660</v>
      </c>
      <c r="R22" s="141"/>
      <c r="S22" s="141"/>
      <c r="W22" s="131"/>
      <c r="X22" s="131"/>
      <c r="Y22" s="131"/>
    </row>
    <row r="23" spans="2:25" ht="49.5" customHeight="1">
      <c r="B23" s="82">
        <v>3</v>
      </c>
      <c r="C23" s="132" t="s">
        <v>112</v>
      </c>
      <c r="D23" s="133"/>
      <c r="E23" s="133"/>
      <c r="F23" s="133"/>
      <c r="G23" s="134"/>
      <c r="H23" s="135" t="s">
        <v>62</v>
      </c>
      <c r="I23" s="135"/>
      <c r="J23" s="136" t="s">
        <v>41</v>
      </c>
      <c r="K23" s="136"/>
      <c r="L23" s="176">
        <v>77860</v>
      </c>
      <c r="M23" s="176"/>
      <c r="N23" s="176"/>
      <c r="O23" s="142">
        <f>Q23/L23</f>
        <v>8.438350886206011</v>
      </c>
      <c r="P23" s="142"/>
      <c r="Q23" s="141">
        <v>657010</v>
      </c>
      <c r="R23" s="141"/>
      <c r="S23" s="141"/>
      <c r="W23" s="131"/>
      <c r="X23" s="131"/>
      <c r="Y23" s="131"/>
    </row>
    <row r="24" spans="2:19" ht="12.75" customHeight="1">
      <c r="B24" s="98">
        <v>4</v>
      </c>
      <c r="C24" s="168" t="s">
        <v>66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0"/>
      <c r="Q24" s="164">
        <f>SUM(Q22:S23)</f>
        <v>1121670</v>
      </c>
      <c r="R24" s="164"/>
      <c r="S24" s="164"/>
    </row>
    <row r="25" spans="2:19" ht="12.75">
      <c r="B25" s="9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2:19" ht="12.75">
      <c r="B26" s="157" t="s">
        <v>87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2:19" ht="9" customHeight="1">
      <c r="B27" s="97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2:19" ht="24" customHeight="1">
      <c r="B28" s="76" t="s">
        <v>26</v>
      </c>
      <c r="C28" s="137" t="s">
        <v>27</v>
      </c>
      <c r="D28" s="137"/>
      <c r="E28" s="137"/>
      <c r="F28" s="137"/>
      <c r="G28" s="137"/>
      <c r="H28" s="137" t="s">
        <v>29</v>
      </c>
      <c r="I28" s="137"/>
      <c r="J28" s="137" t="s">
        <v>64</v>
      </c>
      <c r="K28" s="137"/>
      <c r="L28" s="137"/>
      <c r="M28" s="137" t="s">
        <v>63</v>
      </c>
      <c r="N28" s="137"/>
      <c r="O28" s="137"/>
      <c r="P28" s="137" t="s">
        <v>65</v>
      </c>
      <c r="Q28" s="137"/>
      <c r="R28" s="137"/>
      <c r="S28" s="137"/>
    </row>
    <row r="29" spans="2:19" ht="12.75">
      <c r="B29" s="76">
        <v>1</v>
      </c>
      <c r="C29" s="137">
        <v>2</v>
      </c>
      <c r="D29" s="137"/>
      <c r="E29" s="137"/>
      <c r="F29" s="137"/>
      <c r="G29" s="137"/>
      <c r="H29" s="137">
        <v>3</v>
      </c>
      <c r="I29" s="137"/>
      <c r="J29" s="137">
        <v>4</v>
      </c>
      <c r="K29" s="137"/>
      <c r="L29" s="137"/>
      <c r="M29" s="137">
        <v>5</v>
      </c>
      <c r="N29" s="137"/>
      <c r="O29" s="137"/>
      <c r="P29" s="150">
        <v>6</v>
      </c>
      <c r="Q29" s="151"/>
      <c r="R29" s="151"/>
      <c r="S29" s="152"/>
    </row>
    <row r="30" spans="2:19" ht="23.25" customHeight="1">
      <c r="B30" s="105">
        <v>2</v>
      </c>
      <c r="C30" s="181" t="s">
        <v>168</v>
      </c>
      <c r="D30" s="181"/>
      <c r="E30" s="181"/>
      <c r="F30" s="181"/>
      <c r="G30" s="181"/>
      <c r="H30" s="135" t="s">
        <v>92</v>
      </c>
      <c r="I30" s="135"/>
      <c r="J30" s="165" t="s">
        <v>113</v>
      </c>
      <c r="K30" s="165"/>
      <c r="L30" s="165"/>
      <c r="M30" s="183" t="s">
        <v>113</v>
      </c>
      <c r="N30" s="183"/>
      <c r="O30" s="183"/>
      <c r="P30" s="147">
        <v>4600</v>
      </c>
      <c r="Q30" s="148"/>
      <c r="R30" s="148"/>
      <c r="S30" s="149"/>
    </row>
    <row r="31" spans="2:19" ht="14.25" customHeight="1">
      <c r="B31" s="118">
        <v>3</v>
      </c>
      <c r="C31" s="181" t="s">
        <v>169</v>
      </c>
      <c r="D31" s="181"/>
      <c r="E31" s="181"/>
      <c r="F31" s="181"/>
      <c r="G31" s="181"/>
      <c r="H31" s="135" t="s">
        <v>92</v>
      </c>
      <c r="I31" s="135"/>
      <c r="J31" s="165">
        <f>P31/M31</f>
        <v>501.6666666666667</v>
      </c>
      <c r="K31" s="165"/>
      <c r="L31" s="165"/>
      <c r="M31" s="183">
        <v>12</v>
      </c>
      <c r="N31" s="183"/>
      <c r="O31" s="183"/>
      <c r="P31" s="147">
        <v>6020</v>
      </c>
      <c r="Q31" s="148"/>
      <c r="R31" s="148"/>
      <c r="S31" s="149"/>
    </row>
    <row r="32" spans="2:19" ht="14.25" customHeight="1">
      <c r="B32" s="118">
        <v>4</v>
      </c>
      <c r="C32" s="181" t="s">
        <v>190</v>
      </c>
      <c r="D32" s="181"/>
      <c r="E32" s="181"/>
      <c r="F32" s="181"/>
      <c r="G32" s="181"/>
      <c r="H32" s="135" t="s">
        <v>92</v>
      </c>
      <c r="I32" s="135"/>
      <c r="J32" s="165" t="s">
        <v>113</v>
      </c>
      <c r="K32" s="165"/>
      <c r="L32" s="165"/>
      <c r="M32" s="183" t="s">
        <v>113</v>
      </c>
      <c r="N32" s="183"/>
      <c r="O32" s="183"/>
      <c r="P32" s="147">
        <v>100000</v>
      </c>
      <c r="Q32" s="148"/>
      <c r="R32" s="148"/>
      <c r="S32" s="149"/>
    </row>
    <row r="33" spans="2:19" ht="14.25" customHeight="1">
      <c r="B33" s="118">
        <v>5</v>
      </c>
      <c r="C33" s="166" t="s">
        <v>66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46">
        <f>SUM(P30:S32)</f>
        <v>110620</v>
      </c>
      <c r="Q33" s="146"/>
      <c r="R33" s="146"/>
      <c r="S33" s="146"/>
    </row>
    <row r="34" spans="2:20" ht="10.5" customHeight="1">
      <c r="B34" s="89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8"/>
      <c r="N34" s="88"/>
      <c r="O34" s="89"/>
      <c r="P34" s="89"/>
      <c r="Q34" s="89"/>
      <c r="R34" s="89"/>
      <c r="S34" s="89"/>
      <c r="T34" s="4"/>
    </row>
    <row r="35" spans="2:19" ht="14.25" customHeight="1">
      <c r="B35" s="157" t="s">
        <v>83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2:19" s="51" customFormat="1" ht="12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24.75" customHeight="1">
      <c r="B37" s="76" t="s">
        <v>26</v>
      </c>
      <c r="C37" s="137" t="s">
        <v>27</v>
      </c>
      <c r="D37" s="137"/>
      <c r="E37" s="137"/>
      <c r="F37" s="137"/>
      <c r="G37" s="137"/>
      <c r="H37" s="137" t="s">
        <v>29</v>
      </c>
      <c r="I37" s="137"/>
      <c r="J37" s="137" t="s">
        <v>64</v>
      </c>
      <c r="K37" s="137"/>
      <c r="L37" s="137"/>
      <c r="M37" s="137" t="s">
        <v>63</v>
      </c>
      <c r="N37" s="137"/>
      <c r="O37" s="137"/>
      <c r="P37" s="137" t="s">
        <v>65</v>
      </c>
      <c r="Q37" s="137"/>
      <c r="R37" s="137"/>
      <c r="S37" s="137"/>
    </row>
    <row r="38" spans="2:19" ht="13.5" customHeight="1">
      <c r="B38" s="76">
        <v>1</v>
      </c>
      <c r="C38" s="137">
        <v>2</v>
      </c>
      <c r="D38" s="137"/>
      <c r="E38" s="137"/>
      <c r="F38" s="137"/>
      <c r="G38" s="137"/>
      <c r="H38" s="137">
        <v>3</v>
      </c>
      <c r="I38" s="137"/>
      <c r="J38" s="143" t="s">
        <v>114</v>
      </c>
      <c r="K38" s="143"/>
      <c r="L38" s="143"/>
      <c r="M38" s="143" t="s">
        <v>115</v>
      </c>
      <c r="N38" s="143"/>
      <c r="O38" s="143"/>
      <c r="P38" s="150">
        <v>6</v>
      </c>
      <c r="Q38" s="151"/>
      <c r="R38" s="151"/>
      <c r="S38" s="152"/>
    </row>
    <row r="39" spans="2:19" ht="48.75" customHeight="1">
      <c r="B39" s="105">
        <v>2</v>
      </c>
      <c r="C39" s="154" t="s">
        <v>116</v>
      </c>
      <c r="D39" s="155"/>
      <c r="E39" s="155"/>
      <c r="F39" s="155"/>
      <c r="G39" s="156"/>
      <c r="H39" s="136">
        <v>11</v>
      </c>
      <c r="I39" s="136"/>
      <c r="J39" s="135" t="s">
        <v>113</v>
      </c>
      <c r="K39" s="135"/>
      <c r="L39" s="135"/>
      <c r="M39" s="135" t="s">
        <v>113</v>
      </c>
      <c r="N39" s="135"/>
      <c r="O39" s="135"/>
      <c r="P39" s="147">
        <v>6300</v>
      </c>
      <c r="Q39" s="148"/>
      <c r="R39" s="148"/>
      <c r="S39" s="149"/>
    </row>
    <row r="40" spans="2:19" ht="36.75" customHeight="1">
      <c r="B40" s="105">
        <v>3</v>
      </c>
      <c r="C40" s="132" t="s">
        <v>117</v>
      </c>
      <c r="D40" s="133"/>
      <c r="E40" s="133"/>
      <c r="F40" s="133"/>
      <c r="G40" s="134"/>
      <c r="H40" s="136">
        <v>11</v>
      </c>
      <c r="I40" s="136"/>
      <c r="J40" s="165">
        <f>P40/M40</f>
        <v>800</v>
      </c>
      <c r="K40" s="165"/>
      <c r="L40" s="165"/>
      <c r="M40" s="135" t="s">
        <v>86</v>
      </c>
      <c r="N40" s="135"/>
      <c r="O40" s="135"/>
      <c r="P40" s="147">
        <v>9600</v>
      </c>
      <c r="Q40" s="148"/>
      <c r="R40" s="148"/>
      <c r="S40" s="149"/>
    </row>
    <row r="41" spans="2:19" ht="12.75">
      <c r="B41" s="105">
        <v>4</v>
      </c>
      <c r="C41" s="153" t="s">
        <v>66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38">
        <f>SUM(P39:S40)</f>
        <v>15900</v>
      </c>
      <c r="Q41" s="139"/>
      <c r="R41" s="139"/>
      <c r="S41" s="140"/>
    </row>
    <row r="42" spans="2:19" ht="12.75">
      <c r="B42" s="97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13.5" customHeight="1">
      <c r="B43" s="157" t="s">
        <v>82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2:19" ht="11.25" customHeight="1">
      <c r="B44" s="97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 t="s">
        <v>34</v>
      </c>
      <c r="R44" s="63"/>
      <c r="S44" s="63"/>
    </row>
    <row r="45" spans="2:19" ht="25.5" customHeight="1">
      <c r="B45" s="76" t="s">
        <v>26</v>
      </c>
      <c r="C45" s="137" t="s">
        <v>27</v>
      </c>
      <c r="D45" s="137"/>
      <c r="E45" s="137"/>
      <c r="F45" s="137"/>
      <c r="G45" s="137"/>
      <c r="H45" s="137"/>
      <c r="I45" s="137"/>
      <c r="J45" s="137" t="s">
        <v>29</v>
      </c>
      <c r="K45" s="137"/>
      <c r="L45" s="150" t="s">
        <v>170</v>
      </c>
      <c r="M45" s="151"/>
      <c r="N45" s="151"/>
      <c r="O45" s="151"/>
      <c r="P45" s="151"/>
      <c r="Q45" s="151"/>
      <c r="R45" s="151"/>
      <c r="S45" s="152"/>
    </row>
    <row r="46" spans="2:19" ht="12.75">
      <c r="B46" s="76">
        <v>1</v>
      </c>
      <c r="C46" s="137">
        <v>2</v>
      </c>
      <c r="D46" s="137"/>
      <c r="E46" s="137"/>
      <c r="F46" s="137"/>
      <c r="G46" s="137"/>
      <c r="H46" s="137"/>
      <c r="I46" s="137"/>
      <c r="J46" s="137">
        <v>3</v>
      </c>
      <c r="K46" s="137"/>
      <c r="L46" s="150">
        <v>4</v>
      </c>
      <c r="M46" s="151"/>
      <c r="N46" s="151"/>
      <c r="O46" s="151"/>
      <c r="P46" s="151"/>
      <c r="Q46" s="151"/>
      <c r="R46" s="151"/>
      <c r="S46" s="152"/>
    </row>
    <row r="47" spans="2:19" ht="12.75">
      <c r="B47" s="76">
        <v>2</v>
      </c>
      <c r="C47" s="132" t="s">
        <v>44</v>
      </c>
      <c r="D47" s="133"/>
      <c r="E47" s="133"/>
      <c r="F47" s="133"/>
      <c r="G47" s="133"/>
      <c r="H47" s="133"/>
      <c r="I47" s="134"/>
      <c r="J47" s="143" t="s">
        <v>152</v>
      </c>
      <c r="K47" s="143"/>
      <c r="L47" s="158">
        <v>97950</v>
      </c>
      <c r="M47" s="159"/>
      <c r="N47" s="159"/>
      <c r="O47" s="159"/>
      <c r="P47" s="159"/>
      <c r="Q47" s="159"/>
      <c r="R47" s="159"/>
      <c r="S47" s="160"/>
    </row>
    <row r="48" spans="2:19" ht="12.75">
      <c r="B48" s="76">
        <v>3</v>
      </c>
      <c r="C48" s="132" t="s">
        <v>118</v>
      </c>
      <c r="D48" s="133"/>
      <c r="E48" s="133"/>
      <c r="F48" s="133"/>
      <c r="G48" s="133"/>
      <c r="H48" s="133"/>
      <c r="I48" s="134"/>
      <c r="J48" s="143" t="s">
        <v>152</v>
      </c>
      <c r="K48" s="143"/>
      <c r="L48" s="158">
        <v>1200</v>
      </c>
      <c r="M48" s="159"/>
      <c r="N48" s="159"/>
      <c r="O48" s="159"/>
      <c r="P48" s="159"/>
      <c r="Q48" s="159"/>
      <c r="R48" s="159"/>
      <c r="S48" s="160"/>
    </row>
    <row r="49" spans="2:19" ht="12.75" customHeight="1">
      <c r="B49" s="76">
        <v>4</v>
      </c>
      <c r="C49" s="168" t="s">
        <v>66</v>
      </c>
      <c r="D49" s="169"/>
      <c r="E49" s="169"/>
      <c r="F49" s="169"/>
      <c r="G49" s="169"/>
      <c r="H49" s="169"/>
      <c r="I49" s="169"/>
      <c r="J49" s="169"/>
      <c r="K49" s="169"/>
      <c r="L49" s="177">
        <f>L47+L48</f>
        <v>99150</v>
      </c>
      <c r="M49" s="177"/>
      <c r="N49" s="177"/>
      <c r="O49" s="177"/>
      <c r="P49" s="177"/>
      <c r="Q49" s="177"/>
      <c r="R49" s="177"/>
      <c r="S49" s="178"/>
    </row>
    <row r="50" spans="2:19" ht="10.5" customHeight="1">
      <c r="B50" s="97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19" ht="12" customHeight="1">
      <c r="B51" s="97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 t="s">
        <v>42</v>
      </c>
      <c r="R51" s="63"/>
      <c r="S51" s="63"/>
    </row>
    <row r="52" spans="2:19" ht="25.5">
      <c r="B52" s="76" t="s">
        <v>26</v>
      </c>
      <c r="C52" s="137" t="s">
        <v>27</v>
      </c>
      <c r="D52" s="137"/>
      <c r="E52" s="137"/>
      <c r="F52" s="137"/>
      <c r="G52" s="137"/>
      <c r="H52" s="137"/>
      <c r="I52" s="137"/>
      <c r="J52" s="137"/>
      <c r="K52" s="137" t="s">
        <v>29</v>
      </c>
      <c r="L52" s="137"/>
      <c r="M52" s="137"/>
      <c r="N52" s="137" t="s">
        <v>28</v>
      </c>
      <c r="O52" s="137"/>
      <c r="P52" s="137"/>
      <c r="Q52" s="137"/>
      <c r="R52" s="137"/>
      <c r="S52" s="137"/>
    </row>
    <row r="53" spans="2:19" ht="12.75" customHeight="1">
      <c r="B53" s="76">
        <v>1</v>
      </c>
      <c r="C53" s="137">
        <v>2</v>
      </c>
      <c r="D53" s="137"/>
      <c r="E53" s="137"/>
      <c r="F53" s="137"/>
      <c r="G53" s="137"/>
      <c r="H53" s="137"/>
      <c r="I53" s="137"/>
      <c r="J53" s="137"/>
      <c r="K53" s="137">
        <v>3</v>
      </c>
      <c r="L53" s="137"/>
      <c r="M53" s="137"/>
      <c r="N53" s="137">
        <v>4</v>
      </c>
      <c r="O53" s="137"/>
      <c r="P53" s="137"/>
      <c r="Q53" s="137"/>
      <c r="R53" s="137"/>
      <c r="S53" s="137"/>
    </row>
    <row r="54" spans="2:19" ht="24" customHeight="1">
      <c r="B54" s="99">
        <v>2</v>
      </c>
      <c r="C54" s="171" t="s">
        <v>119</v>
      </c>
      <c r="D54" s="172"/>
      <c r="E54" s="172"/>
      <c r="F54" s="172"/>
      <c r="G54" s="172"/>
      <c r="H54" s="172"/>
      <c r="I54" s="172"/>
      <c r="J54" s="173"/>
      <c r="K54" s="175" t="s">
        <v>153</v>
      </c>
      <c r="L54" s="175"/>
      <c r="M54" s="175"/>
      <c r="N54" s="174">
        <v>670</v>
      </c>
      <c r="O54" s="174"/>
      <c r="P54" s="174"/>
      <c r="Q54" s="174"/>
      <c r="R54" s="174"/>
      <c r="S54" s="174"/>
    </row>
    <row r="55" spans="2:19" ht="12.75" customHeight="1">
      <c r="B55" s="76">
        <v>3</v>
      </c>
      <c r="C55" s="132" t="s">
        <v>171</v>
      </c>
      <c r="D55" s="133"/>
      <c r="E55" s="133"/>
      <c r="F55" s="133"/>
      <c r="G55" s="133"/>
      <c r="H55" s="133"/>
      <c r="I55" s="133"/>
      <c r="J55" s="134"/>
      <c r="K55" s="184" t="s">
        <v>154</v>
      </c>
      <c r="L55" s="188"/>
      <c r="M55" s="185"/>
      <c r="N55" s="189">
        <v>2000</v>
      </c>
      <c r="O55" s="190"/>
      <c r="P55" s="190"/>
      <c r="Q55" s="190"/>
      <c r="R55" s="190"/>
      <c r="S55" s="191"/>
    </row>
    <row r="56" spans="2:19" ht="12.75" customHeight="1">
      <c r="B56" s="76">
        <v>4</v>
      </c>
      <c r="C56" s="166" t="s">
        <v>66</v>
      </c>
      <c r="D56" s="166"/>
      <c r="E56" s="166"/>
      <c r="F56" s="166"/>
      <c r="G56" s="166"/>
      <c r="H56" s="166"/>
      <c r="I56" s="166"/>
      <c r="J56" s="166"/>
      <c r="K56" s="143"/>
      <c r="L56" s="143"/>
      <c r="M56" s="143"/>
      <c r="N56" s="146">
        <f>N54+N55</f>
        <v>2670</v>
      </c>
      <c r="O56" s="146"/>
      <c r="P56" s="146"/>
      <c r="Q56" s="146"/>
      <c r="R56" s="146"/>
      <c r="S56" s="146"/>
    </row>
    <row r="57" spans="2:19" ht="5.25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0"/>
      <c r="Q57" s="86"/>
      <c r="R57" s="63"/>
      <c r="S57" s="63"/>
    </row>
    <row r="58" spans="2:19" ht="9.75" customHeight="1">
      <c r="B58" s="97"/>
      <c r="C58" s="91"/>
      <c r="D58" s="91"/>
      <c r="E58" s="91"/>
      <c r="F58" s="91"/>
      <c r="G58" s="91"/>
      <c r="H58" s="91"/>
      <c r="I58" s="91"/>
      <c r="J58" s="91"/>
      <c r="K58" s="91"/>
      <c r="L58" s="63"/>
      <c r="M58" s="63"/>
      <c r="N58" s="63"/>
      <c r="O58" s="63"/>
      <c r="P58" s="63"/>
      <c r="Q58" s="63"/>
      <c r="R58" s="63"/>
      <c r="S58" s="63"/>
    </row>
    <row r="59" spans="2:19" ht="15.75" customHeight="1">
      <c r="B59" s="157" t="s">
        <v>84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2:19" ht="13.5" customHeight="1">
      <c r="B60" s="97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 t="s">
        <v>34</v>
      </c>
      <c r="S60" s="63"/>
    </row>
    <row r="61" spans="2:19" ht="25.5">
      <c r="B61" s="76" t="s">
        <v>26</v>
      </c>
      <c r="C61" s="137" t="s">
        <v>27</v>
      </c>
      <c r="D61" s="137"/>
      <c r="E61" s="137"/>
      <c r="F61" s="137"/>
      <c r="G61" s="137"/>
      <c r="H61" s="137"/>
      <c r="I61" s="137" t="s">
        <v>29</v>
      </c>
      <c r="J61" s="137"/>
      <c r="K61" s="137" t="s">
        <v>45</v>
      </c>
      <c r="L61" s="137"/>
      <c r="M61" s="137"/>
      <c r="N61" s="137" t="s">
        <v>46</v>
      </c>
      <c r="O61" s="137"/>
      <c r="P61" s="137"/>
      <c r="Q61" s="137" t="s">
        <v>43</v>
      </c>
      <c r="R61" s="137"/>
      <c r="S61" s="137"/>
    </row>
    <row r="62" spans="2:19" ht="15" customHeight="1">
      <c r="B62" s="76">
        <v>1</v>
      </c>
      <c r="C62" s="137">
        <v>2</v>
      </c>
      <c r="D62" s="137"/>
      <c r="E62" s="137"/>
      <c r="F62" s="137"/>
      <c r="G62" s="137"/>
      <c r="H62" s="137"/>
      <c r="I62" s="137">
        <v>3</v>
      </c>
      <c r="J62" s="137"/>
      <c r="K62" s="137">
        <v>4</v>
      </c>
      <c r="L62" s="137"/>
      <c r="M62" s="137"/>
      <c r="N62" s="137">
        <v>5</v>
      </c>
      <c r="O62" s="137"/>
      <c r="P62" s="137"/>
      <c r="Q62" s="137">
        <v>6</v>
      </c>
      <c r="R62" s="137"/>
      <c r="S62" s="137"/>
    </row>
    <row r="63" spans="2:19" ht="15" customHeight="1">
      <c r="B63" s="76">
        <v>2</v>
      </c>
      <c r="C63" s="132" t="s">
        <v>198</v>
      </c>
      <c r="D63" s="133"/>
      <c r="E63" s="133"/>
      <c r="F63" s="133"/>
      <c r="G63" s="133"/>
      <c r="H63" s="134"/>
      <c r="I63" s="184" t="s">
        <v>72</v>
      </c>
      <c r="J63" s="185"/>
      <c r="K63" s="186">
        <v>1</v>
      </c>
      <c r="L63" s="179"/>
      <c r="M63" s="180"/>
      <c r="N63" s="147">
        <f>Q63</f>
        <v>171200</v>
      </c>
      <c r="O63" s="179"/>
      <c r="P63" s="180"/>
      <c r="Q63" s="147">
        <v>171200</v>
      </c>
      <c r="R63" s="148"/>
      <c r="S63" s="149"/>
    </row>
    <row r="64" spans="2:19" ht="13.5" customHeight="1">
      <c r="B64" s="82">
        <v>4</v>
      </c>
      <c r="C64" s="161" t="s">
        <v>66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3"/>
      <c r="Q64" s="138">
        <f>SUM(Q63:S63)</f>
        <v>171200</v>
      </c>
      <c r="R64" s="139"/>
      <c r="S64" s="140"/>
    </row>
    <row r="65" spans="2:19" ht="12" customHeight="1">
      <c r="B65" s="97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 t="s">
        <v>42</v>
      </c>
      <c r="S65" s="63"/>
    </row>
    <row r="66" spans="2:19" ht="25.5">
      <c r="B66" s="76" t="s">
        <v>26</v>
      </c>
      <c r="C66" s="137" t="s">
        <v>27</v>
      </c>
      <c r="D66" s="137"/>
      <c r="E66" s="137"/>
      <c r="F66" s="137"/>
      <c r="G66" s="137"/>
      <c r="H66" s="137"/>
      <c r="I66" s="137" t="s">
        <v>29</v>
      </c>
      <c r="J66" s="137"/>
      <c r="K66" s="182" t="s">
        <v>73</v>
      </c>
      <c r="L66" s="182"/>
      <c r="M66" s="79" t="s">
        <v>74</v>
      </c>
      <c r="N66" s="137" t="s">
        <v>47</v>
      </c>
      <c r="O66" s="137"/>
      <c r="P66" s="137"/>
      <c r="Q66" s="137" t="s">
        <v>79</v>
      </c>
      <c r="R66" s="137"/>
      <c r="S66" s="137"/>
    </row>
    <row r="67" spans="2:19" ht="12.75">
      <c r="B67" s="76">
        <v>1</v>
      </c>
      <c r="C67" s="137">
        <v>2</v>
      </c>
      <c r="D67" s="137"/>
      <c r="E67" s="137"/>
      <c r="F67" s="137"/>
      <c r="G67" s="137"/>
      <c r="H67" s="137"/>
      <c r="I67" s="137">
        <v>3</v>
      </c>
      <c r="J67" s="137"/>
      <c r="K67" s="137">
        <v>4</v>
      </c>
      <c r="L67" s="137"/>
      <c r="M67" s="76">
        <v>5</v>
      </c>
      <c r="N67" s="137">
        <v>6</v>
      </c>
      <c r="O67" s="137"/>
      <c r="P67" s="137"/>
      <c r="Q67" s="137">
        <v>7</v>
      </c>
      <c r="R67" s="137"/>
      <c r="S67" s="137"/>
    </row>
    <row r="68" spans="2:19" ht="22.5" customHeight="1">
      <c r="B68" s="76">
        <v>2</v>
      </c>
      <c r="C68" s="181" t="s">
        <v>172</v>
      </c>
      <c r="D68" s="181"/>
      <c r="E68" s="181"/>
      <c r="F68" s="181"/>
      <c r="G68" s="181"/>
      <c r="H68" s="181"/>
      <c r="I68" s="135" t="s">
        <v>72</v>
      </c>
      <c r="J68" s="135"/>
      <c r="K68" s="183" t="s">
        <v>113</v>
      </c>
      <c r="L68" s="183"/>
      <c r="M68" s="92" t="s">
        <v>113</v>
      </c>
      <c r="N68" s="136" t="s">
        <v>113</v>
      </c>
      <c r="O68" s="136"/>
      <c r="P68" s="136"/>
      <c r="Q68" s="141">
        <v>325500</v>
      </c>
      <c r="R68" s="141"/>
      <c r="S68" s="141"/>
    </row>
    <row r="69" spans="2:19" ht="22.5" customHeight="1">
      <c r="B69" s="111">
        <v>3</v>
      </c>
      <c r="C69" s="181" t="s">
        <v>189</v>
      </c>
      <c r="D69" s="181"/>
      <c r="E69" s="181"/>
      <c r="F69" s="181"/>
      <c r="G69" s="181"/>
      <c r="H69" s="181"/>
      <c r="I69" s="135" t="s">
        <v>72</v>
      </c>
      <c r="J69" s="135"/>
      <c r="K69" s="183" t="s">
        <v>113</v>
      </c>
      <c r="L69" s="183"/>
      <c r="M69" s="110" t="s">
        <v>113</v>
      </c>
      <c r="N69" s="136" t="s">
        <v>113</v>
      </c>
      <c r="O69" s="136"/>
      <c r="P69" s="136"/>
      <c r="Q69" s="141">
        <v>30600</v>
      </c>
      <c r="R69" s="141"/>
      <c r="S69" s="141"/>
    </row>
    <row r="70" spans="2:19" ht="35.25" customHeight="1">
      <c r="B70" s="76">
        <v>4</v>
      </c>
      <c r="C70" s="181" t="s">
        <v>120</v>
      </c>
      <c r="D70" s="181"/>
      <c r="E70" s="181"/>
      <c r="F70" s="181"/>
      <c r="G70" s="181"/>
      <c r="H70" s="181"/>
      <c r="I70" s="135" t="s">
        <v>159</v>
      </c>
      <c r="J70" s="135"/>
      <c r="K70" s="183">
        <f>Q70/N70/M70</f>
        <v>39.18158567774936</v>
      </c>
      <c r="L70" s="183"/>
      <c r="M70" s="92">
        <v>23</v>
      </c>
      <c r="N70" s="136">
        <v>4.25</v>
      </c>
      <c r="O70" s="136"/>
      <c r="P70" s="136"/>
      <c r="Q70" s="141">
        <v>3830</v>
      </c>
      <c r="R70" s="141"/>
      <c r="S70" s="141"/>
    </row>
    <row r="71" spans="2:19" ht="14.25" customHeight="1">
      <c r="B71" s="76">
        <v>5</v>
      </c>
      <c r="C71" s="168" t="s">
        <v>66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70"/>
      <c r="Q71" s="187">
        <f>Q68+Q70+Q69</f>
        <v>359930</v>
      </c>
      <c r="R71" s="187"/>
      <c r="S71" s="187"/>
    </row>
    <row r="72" spans="2:19" ht="12.75">
      <c r="B72" s="5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ht="12.75">
      <c r="B73" s="102"/>
      <c r="D73" s="100" t="s">
        <v>180</v>
      </c>
      <c r="F73" s="93"/>
      <c r="G73" s="66">
        <f>Q64+N56+L49+P41+P33+Q24+Q71+P16</f>
        <v>1896640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 ht="12.75">
      <c r="B74" s="103"/>
      <c r="C74" s="93"/>
      <c r="D74" s="93"/>
      <c r="E74" s="93"/>
      <c r="F74" s="93"/>
      <c r="G74" s="66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 ht="12.75">
      <c r="B75" s="53" t="s">
        <v>188</v>
      </c>
      <c r="C75" s="63"/>
      <c r="D75" s="63"/>
      <c r="E75" s="63"/>
      <c r="F75" s="63"/>
      <c r="H75" s="63"/>
      <c r="I75" s="63"/>
      <c r="J75" s="63"/>
      <c r="K75" s="63"/>
      <c r="L75" s="63"/>
      <c r="M75" s="63" t="s">
        <v>187</v>
      </c>
      <c r="N75" s="63"/>
      <c r="O75" s="63"/>
      <c r="P75" s="63"/>
      <c r="Q75" s="63"/>
      <c r="R75" s="63"/>
      <c r="S75" s="63"/>
    </row>
    <row r="76" spans="2:19" ht="9" customHeight="1">
      <c r="B76" s="104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ht="12.75">
      <c r="B77" s="53" t="s">
        <v>122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 t="s">
        <v>69</v>
      </c>
      <c r="N77" s="63"/>
      <c r="O77" s="63"/>
      <c r="P77" s="63"/>
      <c r="Q77" s="63"/>
      <c r="R77" s="63"/>
      <c r="S77" s="63"/>
    </row>
    <row r="78" spans="2:19" ht="9" customHeight="1">
      <c r="B78" s="5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ht="12.75">
      <c r="B79" s="53" t="s">
        <v>123</v>
      </c>
      <c r="C79"/>
      <c r="D79" s="63"/>
      <c r="E79" s="63"/>
      <c r="F79" s="63"/>
      <c r="G79" s="63"/>
      <c r="H79" s="63"/>
      <c r="I79" s="63"/>
      <c r="J79" s="63"/>
      <c r="K79" s="63"/>
      <c r="L79" s="63"/>
      <c r="M79" s="63" t="s">
        <v>88</v>
      </c>
      <c r="N79" s="63"/>
      <c r="O79" s="63"/>
      <c r="P79" s="94" t="s">
        <v>70</v>
      </c>
      <c r="Q79" s="63"/>
      <c r="S79" s="63"/>
    </row>
    <row r="82" spans="1:20" ht="12.75">
      <c r="A82" s="22"/>
      <c r="T82" s="22"/>
    </row>
    <row r="84" spans="2:19" ht="12.75">
      <c r="B84" s="101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</sheetData>
  <sheetProtection/>
  <mergeCells count="182">
    <mergeCell ref="K52:M52"/>
    <mergeCell ref="N52:S52"/>
    <mergeCell ref="J47:K47"/>
    <mergeCell ref="L48:S48"/>
    <mergeCell ref="N55:S55"/>
    <mergeCell ref="C32:G32"/>
    <mergeCell ref="H32:I32"/>
    <mergeCell ref="J32:L32"/>
    <mergeCell ref="M32:O32"/>
    <mergeCell ref="P32:S32"/>
    <mergeCell ref="P31:S31"/>
    <mergeCell ref="K69:L69"/>
    <mergeCell ref="N69:P69"/>
    <mergeCell ref="Q69:S69"/>
    <mergeCell ref="C55:J55"/>
    <mergeCell ref="K55:M55"/>
    <mergeCell ref="C52:J52"/>
    <mergeCell ref="J46:K46"/>
    <mergeCell ref="C47:I47"/>
    <mergeCell ref="C56:J56"/>
    <mergeCell ref="M30:O30"/>
    <mergeCell ref="C31:G31"/>
    <mergeCell ref="H31:I31"/>
    <mergeCell ref="J31:L31"/>
    <mergeCell ref="M31:O31"/>
    <mergeCell ref="C30:G30"/>
    <mergeCell ref="H30:I30"/>
    <mergeCell ref="Q71:S71"/>
    <mergeCell ref="C71:P71"/>
    <mergeCell ref="C68:H68"/>
    <mergeCell ref="I68:J68"/>
    <mergeCell ref="K68:L68"/>
    <mergeCell ref="N68:P68"/>
    <mergeCell ref="Q68:S68"/>
    <mergeCell ref="I70:J70"/>
    <mergeCell ref="N70:P70"/>
    <mergeCell ref="Q70:S70"/>
    <mergeCell ref="Q64:S64"/>
    <mergeCell ref="Q63:S63"/>
    <mergeCell ref="C64:P64"/>
    <mergeCell ref="C63:H63"/>
    <mergeCell ref="I63:J63"/>
    <mergeCell ref="K63:M63"/>
    <mergeCell ref="C66:H66"/>
    <mergeCell ref="C67:H67"/>
    <mergeCell ref="C70:H70"/>
    <mergeCell ref="I66:J66"/>
    <mergeCell ref="I67:J67"/>
    <mergeCell ref="K66:L66"/>
    <mergeCell ref="K70:L70"/>
    <mergeCell ref="C69:H69"/>
    <mergeCell ref="I69:J69"/>
    <mergeCell ref="K62:M62"/>
    <mergeCell ref="N62:P62"/>
    <mergeCell ref="N63:P63"/>
    <mergeCell ref="C62:H62"/>
    <mergeCell ref="Q61:S61"/>
    <mergeCell ref="Q62:S62"/>
    <mergeCell ref="I62:J62"/>
    <mergeCell ref="I61:J61"/>
    <mergeCell ref="C61:H61"/>
    <mergeCell ref="K61:M61"/>
    <mergeCell ref="L49:S49"/>
    <mergeCell ref="C49:K49"/>
    <mergeCell ref="O20:P20"/>
    <mergeCell ref="O21:P21"/>
    <mergeCell ref="Q20:S20"/>
    <mergeCell ref="Q21:S21"/>
    <mergeCell ref="O23:P23"/>
    <mergeCell ref="Q23:S23"/>
    <mergeCell ref="M28:O28"/>
    <mergeCell ref="J30:L30"/>
    <mergeCell ref="M14:O14"/>
    <mergeCell ref="L20:N20"/>
    <mergeCell ref="L21:N21"/>
    <mergeCell ref="L23:N23"/>
    <mergeCell ref="J15:L15"/>
    <mergeCell ref="M15:O15"/>
    <mergeCell ref="L22:N22"/>
    <mergeCell ref="J23:K23"/>
    <mergeCell ref="B18:S18"/>
    <mergeCell ref="Q22:S22"/>
    <mergeCell ref="Q66:S66"/>
    <mergeCell ref="K67:L67"/>
    <mergeCell ref="N66:P66"/>
    <mergeCell ref="N67:P67"/>
    <mergeCell ref="K53:M53"/>
    <mergeCell ref="N53:S53"/>
    <mergeCell ref="N54:S54"/>
    <mergeCell ref="N61:P61"/>
    <mergeCell ref="Q67:S67"/>
    <mergeCell ref="K54:M54"/>
    <mergeCell ref="C54:J54"/>
    <mergeCell ref="J38:L38"/>
    <mergeCell ref="J37:L37"/>
    <mergeCell ref="W23:Y23"/>
    <mergeCell ref="C29:G29"/>
    <mergeCell ref="H28:I28"/>
    <mergeCell ref="H29:I29"/>
    <mergeCell ref="J28:L28"/>
    <mergeCell ref="J29:L29"/>
    <mergeCell ref="P28:S28"/>
    <mergeCell ref="F8:M8"/>
    <mergeCell ref="C24:P24"/>
    <mergeCell ref="M38:O38"/>
    <mergeCell ref="B26:S26"/>
    <mergeCell ref="H23:I23"/>
    <mergeCell ref="Q24:S24"/>
    <mergeCell ref="J14:L14"/>
    <mergeCell ref="H12:I12"/>
    <mergeCell ref="H13:I13"/>
    <mergeCell ref="P29:S29"/>
    <mergeCell ref="H14:I14"/>
    <mergeCell ref="C14:G14"/>
    <mergeCell ref="B10:S10"/>
    <mergeCell ref="P12:S12"/>
    <mergeCell ref="P13:S13"/>
    <mergeCell ref="P14:S14"/>
    <mergeCell ref="J12:L12"/>
    <mergeCell ref="J13:L13"/>
    <mergeCell ref="M12:O12"/>
    <mergeCell ref="M13:O13"/>
    <mergeCell ref="C53:J53"/>
    <mergeCell ref="C16:O16"/>
    <mergeCell ref="P16:S16"/>
    <mergeCell ref="C28:G28"/>
    <mergeCell ref="J39:L39"/>
    <mergeCell ref="J40:L40"/>
    <mergeCell ref="C33:O33"/>
    <mergeCell ref="C20:G20"/>
    <mergeCell ref="C21:G21"/>
    <mergeCell ref="H20:I20"/>
    <mergeCell ref="P30:S30"/>
    <mergeCell ref="B59:S59"/>
    <mergeCell ref="N56:S56"/>
    <mergeCell ref="K56:M56"/>
    <mergeCell ref="C46:I46"/>
    <mergeCell ref="C40:G40"/>
    <mergeCell ref="H40:I40"/>
    <mergeCell ref="C45:I45"/>
    <mergeCell ref="L46:S46"/>
    <mergeCell ref="L47:S47"/>
    <mergeCell ref="H39:I39"/>
    <mergeCell ref="B43:S43"/>
    <mergeCell ref="P38:S38"/>
    <mergeCell ref="B35:S35"/>
    <mergeCell ref="C37:G37"/>
    <mergeCell ref="C38:G38"/>
    <mergeCell ref="H37:I37"/>
    <mergeCell ref="H38:I38"/>
    <mergeCell ref="M37:O37"/>
    <mergeCell ref="P37:S37"/>
    <mergeCell ref="M2:S3"/>
    <mergeCell ref="F7:M7"/>
    <mergeCell ref="C12:G12"/>
    <mergeCell ref="C13:G13"/>
    <mergeCell ref="F6:M6"/>
    <mergeCell ref="P33:S33"/>
    <mergeCell ref="C23:G23"/>
    <mergeCell ref="M29:O29"/>
    <mergeCell ref="C15:G15"/>
    <mergeCell ref="H15:I15"/>
    <mergeCell ref="P15:S15"/>
    <mergeCell ref="H21:I21"/>
    <mergeCell ref="O22:P22"/>
    <mergeCell ref="J21:K21"/>
    <mergeCell ref="J20:K20"/>
    <mergeCell ref="C48:I48"/>
    <mergeCell ref="J48:K48"/>
    <mergeCell ref="P39:S39"/>
    <mergeCell ref="P40:S40"/>
    <mergeCell ref="L45:S45"/>
    <mergeCell ref="W22:Y22"/>
    <mergeCell ref="C22:G22"/>
    <mergeCell ref="H22:I22"/>
    <mergeCell ref="J22:K22"/>
    <mergeCell ref="J45:K45"/>
    <mergeCell ref="M39:O39"/>
    <mergeCell ref="M40:O40"/>
    <mergeCell ref="P41:S41"/>
    <mergeCell ref="C41:O41"/>
    <mergeCell ref="C39:G39"/>
  </mergeCells>
  <printOptions/>
  <pageMargins left="0.5905511811023623" right="0" top="0.3937007874015748" bottom="0" header="0" footer="0"/>
  <pageSetup horizontalDpi="600" verticalDpi="600" orientation="portrait" paperSize="9" scale="95" r:id="rId1"/>
  <rowBreaks count="1" manualBreakCount="1">
    <brk id="41" max="19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62"/>
  <sheetViews>
    <sheetView showGridLines="0" view="pageBreakPreview" zoomScale="60" zoomScalePageLayoutView="0" workbookViewId="0" topLeftCell="A1">
      <selection activeCell="I1" sqref="I1"/>
    </sheetView>
  </sheetViews>
  <sheetFormatPr defaultColWidth="9.00390625" defaultRowHeight="12.75"/>
  <cols>
    <col min="1" max="1" width="0.12890625" style="0" customWidth="1"/>
    <col min="2" max="2" width="5.875" style="51" customWidth="1"/>
    <col min="3" max="6" width="4.75390625" style="51" customWidth="1"/>
    <col min="7" max="7" width="7.00390625" style="51" customWidth="1"/>
    <col min="8" max="8" width="4.75390625" style="51" customWidth="1"/>
    <col min="9" max="9" width="3.375" style="51" customWidth="1"/>
    <col min="10" max="10" width="9.625" style="51" customWidth="1"/>
    <col min="11" max="11" width="4.75390625" style="51" customWidth="1"/>
    <col min="12" max="12" width="6.375" style="51" customWidth="1"/>
    <col min="13" max="13" width="6.125" style="51" customWidth="1"/>
    <col min="14" max="18" width="4.75390625" style="51" customWidth="1"/>
    <col min="19" max="19" width="9.625" style="51" customWidth="1"/>
    <col min="20" max="20" width="4.75390625" style="0" customWidth="1"/>
  </cols>
  <sheetData>
    <row r="1" spans="13:19" ht="12.75" customHeight="1">
      <c r="M1" s="53" t="s">
        <v>163</v>
      </c>
      <c r="N1" s="53"/>
      <c r="O1" s="53"/>
      <c r="P1" s="53"/>
      <c r="Q1" s="53"/>
      <c r="R1" s="54"/>
      <c r="S1" s="54"/>
    </row>
    <row r="2" spans="13:19" ht="13.5" customHeight="1">
      <c r="M2" s="144" t="s">
        <v>164</v>
      </c>
      <c r="N2" s="144"/>
      <c r="O2" s="144"/>
      <c r="P2" s="144"/>
      <c r="Q2" s="144"/>
      <c r="R2" s="144"/>
      <c r="S2" s="144"/>
    </row>
    <row r="3" spans="13:19" ht="12.75" customHeight="1">
      <c r="M3" s="144"/>
      <c r="N3" s="144"/>
      <c r="O3" s="144"/>
      <c r="P3" s="144"/>
      <c r="Q3" s="144"/>
      <c r="R3" s="144"/>
      <c r="S3" s="144"/>
    </row>
    <row r="4" spans="13:19" ht="12.75" customHeight="1">
      <c r="M4" s="53" t="s">
        <v>107</v>
      </c>
      <c r="N4" s="53"/>
      <c r="O4" s="53"/>
      <c r="P4" s="53"/>
      <c r="Q4" s="53"/>
      <c r="R4" s="54"/>
      <c r="S4" s="54"/>
    </row>
    <row r="5" spans="13:17" ht="12.75" customHeight="1">
      <c r="M5" s="53" t="s">
        <v>78</v>
      </c>
      <c r="N5" s="53"/>
      <c r="O5" s="53"/>
      <c r="P5" s="53"/>
      <c r="Q5" s="53"/>
    </row>
    <row r="6" ht="12.75" customHeight="1"/>
    <row r="7" spans="7:14" ht="12.75">
      <c r="G7" s="145" t="s">
        <v>25</v>
      </c>
      <c r="H7" s="145"/>
      <c r="I7" s="145"/>
      <c r="J7" s="145"/>
      <c r="K7" s="145"/>
      <c r="L7" s="145"/>
      <c r="M7" s="145"/>
      <c r="N7" s="145"/>
    </row>
    <row r="8" spans="7:14" ht="12.75">
      <c r="G8" s="145" t="s">
        <v>173</v>
      </c>
      <c r="H8" s="145"/>
      <c r="I8" s="145"/>
      <c r="J8" s="145"/>
      <c r="K8" s="145"/>
      <c r="L8" s="145"/>
      <c r="M8" s="145"/>
      <c r="N8" s="145"/>
    </row>
    <row r="9" spans="2:13" ht="13.5" customHeight="1">
      <c r="B9" s="109"/>
      <c r="F9" s="167" t="s">
        <v>185</v>
      </c>
      <c r="G9" s="167"/>
      <c r="H9" s="167"/>
      <c r="I9" s="167"/>
      <c r="J9" s="167"/>
      <c r="K9" s="167"/>
      <c r="L9" s="167"/>
      <c r="M9" s="167"/>
    </row>
    <row r="11" spans="2:19" ht="12.75" customHeight="1">
      <c r="B11" s="167" t="s">
        <v>128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</row>
    <row r="12" ht="10.5" customHeight="1"/>
    <row r="13" spans="2:19" s="5" customFormat="1" ht="15" customHeight="1">
      <c r="B13" s="56" t="s">
        <v>26</v>
      </c>
      <c r="C13" s="150" t="s">
        <v>27</v>
      </c>
      <c r="D13" s="151"/>
      <c r="E13" s="151"/>
      <c r="F13" s="151"/>
      <c r="G13" s="151"/>
      <c r="H13" s="151"/>
      <c r="I13" s="152"/>
      <c r="J13" s="150" t="s">
        <v>29</v>
      </c>
      <c r="K13" s="151"/>
      <c r="L13" s="151"/>
      <c r="M13" s="151"/>
      <c r="N13" s="151"/>
      <c r="O13" s="152"/>
      <c r="P13" s="150" t="s">
        <v>28</v>
      </c>
      <c r="Q13" s="151"/>
      <c r="R13" s="151"/>
      <c r="S13" s="152"/>
    </row>
    <row r="14" spans="2:19" s="5" customFormat="1" ht="12" customHeight="1">
      <c r="B14" s="76">
        <v>1</v>
      </c>
      <c r="C14" s="150">
        <v>2</v>
      </c>
      <c r="D14" s="151"/>
      <c r="E14" s="151"/>
      <c r="F14" s="151"/>
      <c r="G14" s="151"/>
      <c r="H14" s="151"/>
      <c r="I14" s="152"/>
      <c r="J14" s="150">
        <v>3</v>
      </c>
      <c r="K14" s="151"/>
      <c r="L14" s="151"/>
      <c r="M14" s="151"/>
      <c r="N14" s="151"/>
      <c r="O14" s="152"/>
      <c r="P14" s="150">
        <v>4</v>
      </c>
      <c r="Q14" s="151"/>
      <c r="R14" s="151"/>
      <c r="S14" s="152"/>
    </row>
    <row r="15" spans="2:19" s="5" customFormat="1" ht="13.5" customHeight="1">
      <c r="B15" s="57">
        <v>1</v>
      </c>
      <c r="C15" s="205" t="s">
        <v>129</v>
      </c>
      <c r="D15" s="206"/>
      <c r="E15" s="206"/>
      <c r="F15" s="206"/>
      <c r="G15" s="206"/>
      <c r="H15" s="206"/>
      <c r="I15" s="207"/>
      <c r="J15" s="199" t="s">
        <v>105</v>
      </c>
      <c r="K15" s="204"/>
      <c r="L15" s="204"/>
      <c r="M15" s="204"/>
      <c r="N15" s="204"/>
      <c r="O15" s="200"/>
      <c r="P15" s="189">
        <v>4012880</v>
      </c>
      <c r="Q15" s="190"/>
      <c r="R15" s="190"/>
      <c r="S15" s="191"/>
    </row>
    <row r="16" spans="2:19" s="5" customFormat="1" ht="15" customHeight="1">
      <c r="B16" s="77">
        <v>2</v>
      </c>
      <c r="C16" s="192" t="s">
        <v>130</v>
      </c>
      <c r="D16" s="193"/>
      <c r="E16" s="193"/>
      <c r="F16" s="193"/>
      <c r="G16" s="193"/>
      <c r="H16" s="193"/>
      <c r="I16" s="194"/>
      <c r="J16" s="161"/>
      <c r="K16" s="162"/>
      <c r="L16" s="162"/>
      <c r="M16" s="162"/>
      <c r="N16" s="162"/>
      <c r="O16" s="163"/>
      <c r="P16" s="138">
        <f>SUM(P15:S15)</f>
        <v>4012880</v>
      </c>
      <c r="Q16" s="139"/>
      <c r="R16" s="139"/>
      <c r="S16" s="140"/>
    </row>
    <row r="17" ht="6" customHeight="1"/>
    <row r="18" spans="2:19" ht="15" customHeight="1">
      <c r="B18" s="167" t="s">
        <v>182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ht="8.25" customHeight="1"/>
    <row r="20" spans="2:19" s="5" customFormat="1" ht="15.75" customHeight="1">
      <c r="B20" s="106" t="s">
        <v>26</v>
      </c>
      <c r="C20" s="150" t="s">
        <v>27</v>
      </c>
      <c r="D20" s="151"/>
      <c r="E20" s="151"/>
      <c r="F20" s="151"/>
      <c r="G20" s="151"/>
      <c r="H20" s="151"/>
      <c r="I20" s="152"/>
      <c r="J20" s="150" t="s">
        <v>29</v>
      </c>
      <c r="K20" s="151"/>
      <c r="L20" s="151"/>
      <c r="M20" s="151"/>
      <c r="N20" s="151"/>
      <c r="O20" s="152"/>
      <c r="P20" s="150" t="s">
        <v>28</v>
      </c>
      <c r="Q20" s="151"/>
      <c r="R20" s="151"/>
      <c r="S20" s="152"/>
    </row>
    <row r="21" spans="2:19" s="5" customFormat="1" ht="13.5" customHeight="1">
      <c r="B21" s="105">
        <v>1</v>
      </c>
      <c r="C21" s="150">
        <v>2</v>
      </c>
      <c r="D21" s="151"/>
      <c r="E21" s="151"/>
      <c r="F21" s="151"/>
      <c r="G21" s="151"/>
      <c r="H21" s="151"/>
      <c r="I21" s="152"/>
      <c r="J21" s="150">
        <v>3</v>
      </c>
      <c r="K21" s="151"/>
      <c r="L21" s="151"/>
      <c r="M21" s="151"/>
      <c r="N21" s="151"/>
      <c r="O21" s="152"/>
      <c r="P21" s="150">
        <v>4</v>
      </c>
      <c r="Q21" s="151"/>
      <c r="R21" s="151"/>
      <c r="S21" s="152"/>
    </row>
    <row r="22" spans="2:19" s="5" customFormat="1" ht="12.75" customHeight="1">
      <c r="B22" s="106">
        <v>1</v>
      </c>
      <c r="C22" s="132" t="s">
        <v>183</v>
      </c>
      <c r="D22" s="133"/>
      <c r="E22" s="133"/>
      <c r="F22" s="133"/>
      <c r="G22" s="133"/>
      <c r="H22" s="133"/>
      <c r="I22" s="134"/>
      <c r="J22" s="199" t="s">
        <v>106</v>
      </c>
      <c r="K22" s="204"/>
      <c r="L22" s="204"/>
      <c r="M22" s="204"/>
      <c r="N22" s="204"/>
      <c r="O22" s="200"/>
      <c r="P22" s="189">
        <v>1200</v>
      </c>
      <c r="Q22" s="190"/>
      <c r="R22" s="190"/>
      <c r="S22" s="191"/>
    </row>
    <row r="23" spans="2:19" s="5" customFormat="1" ht="15" customHeight="1">
      <c r="B23" s="77">
        <v>2</v>
      </c>
      <c r="C23" s="192" t="s">
        <v>130</v>
      </c>
      <c r="D23" s="193"/>
      <c r="E23" s="193"/>
      <c r="F23" s="193"/>
      <c r="G23" s="193"/>
      <c r="H23" s="193"/>
      <c r="I23" s="194"/>
      <c r="J23" s="161"/>
      <c r="K23" s="162"/>
      <c r="L23" s="162"/>
      <c r="M23" s="162"/>
      <c r="N23" s="162"/>
      <c r="O23" s="163"/>
      <c r="P23" s="138">
        <f>SUM(P22:S22)</f>
        <v>1200</v>
      </c>
      <c r="Q23" s="139"/>
      <c r="R23" s="139"/>
      <c r="S23" s="140"/>
    </row>
    <row r="24" spans="2:19" s="5" customFormat="1" ht="9" customHeight="1">
      <c r="B24" s="117"/>
      <c r="C24" s="103"/>
      <c r="D24" s="103"/>
      <c r="E24" s="103"/>
      <c r="F24" s="103"/>
      <c r="G24" s="103"/>
      <c r="H24" s="103"/>
      <c r="I24" s="103"/>
      <c r="J24" s="100"/>
      <c r="K24" s="100"/>
      <c r="L24" s="100"/>
      <c r="M24" s="100"/>
      <c r="N24" s="100"/>
      <c r="O24" s="100"/>
      <c r="P24" s="66"/>
      <c r="Q24" s="66"/>
      <c r="R24" s="66"/>
      <c r="S24" s="66"/>
    </row>
    <row r="25" spans="2:19" ht="15" customHeight="1">
      <c r="B25" s="167" t="s">
        <v>131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</row>
    <row r="26" ht="9" customHeight="1"/>
    <row r="27" spans="2:19" s="5" customFormat="1" ht="15.75" customHeight="1">
      <c r="B27" s="56" t="s">
        <v>26</v>
      </c>
      <c r="C27" s="150" t="s">
        <v>27</v>
      </c>
      <c r="D27" s="151"/>
      <c r="E27" s="151"/>
      <c r="F27" s="151"/>
      <c r="G27" s="151"/>
      <c r="H27" s="151"/>
      <c r="I27" s="152"/>
      <c r="J27" s="150" t="s">
        <v>29</v>
      </c>
      <c r="K27" s="151"/>
      <c r="L27" s="151"/>
      <c r="M27" s="151"/>
      <c r="N27" s="151"/>
      <c r="O27" s="152"/>
      <c r="P27" s="150" t="s">
        <v>28</v>
      </c>
      <c r="Q27" s="151"/>
      <c r="R27" s="151"/>
      <c r="S27" s="152"/>
    </row>
    <row r="28" spans="2:19" s="5" customFormat="1" ht="13.5" customHeight="1">
      <c r="B28" s="76">
        <v>1</v>
      </c>
      <c r="C28" s="150">
        <v>2</v>
      </c>
      <c r="D28" s="151"/>
      <c r="E28" s="151"/>
      <c r="F28" s="151"/>
      <c r="G28" s="151"/>
      <c r="H28" s="151"/>
      <c r="I28" s="152"/>
      <c r="J28" s="150">
        <v>3</v>
      </c>
      <c r="K28" s="151"/>
      <c r="L28" s="151"/>
      <c r="M28" s="151"/>
      <c r="N28" s="151"/>
      <c r="O28" s="152"/>
      <c r="P28" s="150">
        <v>4</v>
      </c>
      <c r="Q28" s="151"/>
      <c r="R28" s="151"/>
      <c r="S28" s="152"/>
    </row>
    <row r="29" spans="2:19" s="5" customFormat="1" ht="12.75" customHeight="1">
      <c r="B29" s="56">
        <v>1</v>
      </c>
      <c r="C29" s="132" t="s">
        <v>132</v>
      </c>
      <c r="D29" s="133"/>
      <c r="E29" s="133"/>
      <c r="F29" s="133"/>
      <c r="G29" s="133"/>
      <c r="H29" s="133"/>
      <c r="I29" s="134"/>
      <c r="J29" s="199" t="s">
        <v>184</v>
      </c>
      <c r="K29" s="204"/>
      <c r="L29" s="204"/>
      <c r="M29" s="204"/>
      <c r="N29" s="204"/>
      <c r="O29" s="200"/>
      <c r="P29" s="189">
        <v>1090700</v>
      </c>
      <c r="Q29" s="190"/>
      <c r="R29" s="190"/>
      <c r="S29" s="191"/>
    </row>
    <row r="30" spans="2:19" s="5" customFormat="1" ht="15" customHeight="1">
      <c r="B30" s="77">
        <v>2</v>
      </c>
      <c r="C30" s="192" t="s">
        <v>130</v>
      </c>
      <c r="D30" s="193"/>
      <c r="E30" s="193"/>
      <c r="F30" s="193"/>
      <c r="G30" s="193"/>
      <c r="H30" s="193"/>
      <c r="I30" s="194"/>
      <c r="J30" s="161"/>
      <c r="K30" s="162"/>
      <c r="L30" s="162"/>
      <c r="M30" s="162"/>
      <c r="N30" s="162"/>
      <c r="O30" s="163"/>
      <c r="P30" s="138">
        <f>SUM(P29:S29)</f>
        <v>1090700</v>
      </c>
      <c r="Q30" s="139"/>
      <c r="R30" s="139"/>
      <c r="S30" s="140"/>
    </row>
    <row r="31" spans="2:19" ht="6.75" customHeight="1">
      <c r="B31" s="59"/>
      <c r="C31" s="60"/>
      <c r="D31" s="60"/>
      <c r="E31" s="60"/>
      <c r="F31" s="60"/>
      <c r="G31" s="60"/>
      <c r="H31" s="60"/>
      <c r="I31" s="60"/>
      <c r="J31" s="62"/>
      <c r="K31" s="62"/>
      <c r="L31" s="62"/>
      <c r="M31" s="62"/>
      <c r="N31" s="62"/>
      <c r="O31" s="62"/>
      <c r="P31" s="61"/>
      <c r="Q31" s="62"/>
      <c r="R31" s="62"/>
      <c r="S31" s="62"/>
    </row>
    <row r="32" spans="2:19" ht="14.25" customHeight="1">
      <c r="B32" s="167" t="s">
        <v>133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  <row r="33" ht="8.25" customHeight="1"/>
    <row r="34" spans="2:19" s="5" customFormat="1" ht="24" customHeight="1">
      <c r="B34" s="56" t="s">
        <v>26</v>
      </c>
      <c r="C34" s="150" t="s">
        <v>27</v>
      </c>
      <c r="D34" s="151"/>
      <c r="E34" s="151"/>
      <c r="F34" s="151"/>
      <c r="G34" s="151"/>
      <c r="H34" s="151"/>
      <c r="I34" s="152"/>
      <c r="J34" s="76" t="s">
        <v>29</v>
      </c>
      <c r="K34" s="150" t="s">
        <v>63</v>
      </c>
      <c r="L34" s="152"/>
      <c r="M34" s="150" t="s">
        <v>134</v>
      </c>
      <c r="N34" s="151"/>
      <c r="O34" s="152"/>
      <c r="P34" s="150" t="s">
        <v>28</v>
      </c>
      <c r="Q34" s="151"/>
      <c r="R34" s="151"/>
      <c r="S34" s="152"/>
    </row>
    <row r="35" spans="2:19" s="5" customFormat="1" ht="13.5" customHeight="1">
      <c r="B35" s="76">
        <v>1</v>
      </c>
      <c r="C35" s="150">
        <v>2</v>
      </c>
      <c r="D35" s="151"/>
      <c r="E35" s="151"/>
      <c r="F35" s="151"/>
      <c r="G35" s="151"/>
      <c r="H35" s="151"/>
      <c r="I35" s="152"/>
      <c r="J35" s="76">
        <v>3</v>
      </c>
      <c r="K35" s="150">
        <v>4</v>
      </c>
      <c r="L35" s="152"/>
      <c r="M35" s="150">
        <v>5</v>
      </c>
      <c r="N35" s="151"/>
      <c r="O35" s="152"/>
      <c r="P35" s="150">
        <v>6</v>
      </c>
      <c r="Q35" s="151"/>
      <c r="R35" s="151"/>
      <c r="S35" s="152"/>
    </row>
    <row r="36" spans="2:19" s="5" customFormat="1" ht="39" customHeight="1">
      <c r="B36" s="56">
        <v>1</v>
      </c>
      <c r="C36" s="132" t="s">
        <v>135</v>
      </c>
      <c r="D36" s="133"/>
      <c r="E36" s="133"/>
      <c r="F36" s="133"/>
      <c r="G36" s="133"/>
      <c r="H36" s="133"/>
      <c r="I36" s="134"/>
      <c r="J36" s="78" t="s">
        <v>104</v>
      </c>
      <c r="K36" s="199" t="s">
        <v>86</v>
      </c>
      <c r="L36" s="200"/>
      <c r="M36" s="201">
        <f>P36/K36</f>
        <v>5500</v>
      </c>
      <c r="N36" s="202"/>
      <c r="O36" s="203"/>
      <c r="P36" s="189">
        <v>66000</v>
      </c>
      <c r="Q36" s="190"/>
      <c r="R36" s="190"/>
      <c r="S36" s="191"/>
    </row>
    <row r="37" spans="2:19" s="5" customFormat="1" ht="15" customHeight="1">
      <c r="B37" s="77">
        <v>3</v>
      </c>
      <c r="C37" s="192" t="s">
        <v>130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38">
        <f>SUM(P36:S36)</f>
        <v>66000</v>
      </c>
      <c r="Q37" s="139"/>
      <c r="R37" s="139"/>
      <c r="S37" s="140"/>
    </row>
    <row r="38" spans="2:19" ht="7.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62"/>
      <c r="R38" s="62"/>
      <c r="S38" s="62"/>
    </row>
    <row r="39" spans="2:19" ht="14.25" customHeight="1">
      <c r="B39" s="167" t="s">
        <v>136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</row>
    <row r="40" spans="17:20" ht="11.25" customHeight="1">
      <c r="Q40" s="63" t="s">
        <v>34</v>
      </c>
      <c r="T40" s="41"/>
    </row>
    <row r="41" spans="2:20" s="5" customFormat="1" ht="25.5" customHeight="1">
      <c r="B41" s="56" t="s">
        <v>26</v>
      </c>
      <c r="C41" s="150" t="s">
        <v>27</v>
      </c>
      <c r="D41" s="151"/>
      <c r="E41" s="151"/>
      <c r="F41" s="151"/>
      <c r="G41" s="151"/>
      <c r="H41" s="151"/>
      <c r="I41" s="152"/>
      <c r="J41" s="76" t="s">
        <v>29</v>
      </c>
      <c r="K41" s="150" t="s">
        <v>73</v>
      </c>
      <c r="L41" s="152"/>
      <c r="M41" s="79" t="s">
        <v>137</v>
      </c>
      <c r="N41" s="150" t="s">
        <v>47</v>
      </c>
      <c r="O41" s="151"/>
      <c r="P41" s="152"/>
      <c r="Q41" s="150" t="s">
        <v>79</v>
      </c>
      <c r="R41" s="151"/>
      <c r="S41" s="152"/>
      <c r="T41" s="42"/>
    </row>
    <row r="42" spans="2:20" s="5" customFormat="1" ht="13.5" customHeight="1">
      <c r="B42" s="76">
        <v>1</v>
      </c>
      <c r="C42" s="150">
        <v>2</v>
      </c>
      <c r="D42" s="151"/>
      <c r="E42" s="151"/>
      <c r="F42" s="151"/>
      <c r="G42" s="151"/>
      <c r="H42" s="151"/>
      <c r="I42" s="152"/>
      <c r="J42" s="76">
        <v>3</v>
      </c>
      <c r="K42" s="150">
        <v>4</v>
      </c>
      <c r="L42" s="152"/>
      <c r="M42" s="76">
        <v>5</v>
      </c>
      <c r="N42" s="150">
        <v>6</v>
      </c>
      <c r="O42" s="151"/>
      <c r="P42" s="152"/>
      <c r="Q42" s="150">
        <v>7</v>
      </c>
      <c r="R42" s="151"/>
      <c r="S42" s="152"/>
      <c r="T42" s="42"/>
    </row>
    <row r="43" spans="2:20" s="5" customFormat="1" ht="37.5" customHeight="1">
      <c r="B43" s="76">
        <v>1</v>
      </c>
      <c r="C43" s="132" t="s">
        <v>138</v>
      </c>
      <c r="D43" s="133"/>
      <c r="E43" s="133"/>
      <c r="F43" s="133"/>
      <c r="G43" s="133"/>
      <c r="H43" s="133"/>
      <c r="I43" s="134"/>
      <c r="J43" s="107" t="s">
        <v>176</v>
      </c>
      <c r="K43" s="158">
        <f>Q43/N43/M43</f>
        <v>53</v>
      </c>
      <c r="L43" s="160"/>
      <c r="M43" s="76">
        <v>75</v>
      </c>
      <c r="N43" s="150">
        <v>15</v>
      </c>
      <c r="O43" s="151"/>
      <c r="P43" s="152"/>
      <c r="Q43" s="189">
        <v>59625</v>
      </c>
      <c r="R43" s="190"/>
      <c r="S43" s="191"/>
      <c r="T43" s="42"/>
    </row>
    <row r="44" spans="2:20" s="5" customFormat="1" ht="15" customHeight="1">
      <c r="B44" s="81">
        <v>3</v>
      </c>
      <c r="C44" s="192" t="s">
        <v>130</v>
      </c>
      <c r="D44" s="193"/>
      <c r="E44" s="193"/>
      <c r="F44" s="193"/>
      <c r="G44" s="193"/>
      <c r="H44" s="193"/>
      <c r="I44" s="194"/>
      <c r="J44" s="80"/>
      <c r="K44" s="195"/>
      <c r="L44" s="196"/>
      <c r="M44" s="82"/>
      <c r="N44" s="195"/>
      <c r="O44" s="197"/>
      <c r="P44" s="196"/>
      <c r="Q44" s="138">
        <f>SUM(Q43:S43)</f>
        <v>59625</v>
      </c>
      <c r="R44" s="139"/>
      <c r="S44" s="140"/>
      <c r="T44" s="42"/>
    </row>
    <row r="45" spans="2:19" s="5" customFormat="1" ht="14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 t="s">
        <v>42</v>
      </c>
      <c r="R45" s="63"/>
      <c r="S45" s="63"/>
    </row>
    <row r="46" spans="2:19" s="5" customFormat="1" ht="25.5" customHeight="1">
      <c r="B46" s="56" t="s">
        <v>26</v>
      </c>
      <c r="C46" s="181" t="s">
        <v>27</v>
      </c>
      <c r="D46" s="181"/>
      <c r="E46" s="181"/>
      <c r="F46" s="181"/>
      <c r="G46" s="181"/>
      <c r="H46" s="181"/>
      <c r="I46" s="181"/>
      <c r="J46" s="83" t="s">
        <v>29</v>
      </c>
      <c r="K46" s="150" t="s">
        <v>73</v>
      </c>
      <c r="L46" s="152"/>
      <c r="M46" s="79" t="s">
        <v>74</v>
      </c>
      <c r="N46" s="150" t="s">
        <v>47</v>
      </c>
      <c r="O46" s="151"/>
      <c r="P46" s="152"/>
      <c r="Q46" s="150" t="s">
        <v>79</v>
      </c>
      <c r="R46" s="151"/>
      <c r="S46" s="152"/>
    </row>
    <row r="47" spans="2:19" s="5" customFormat="1" ht="15" customHeight="1">
      <c r="B47" s="76">
        <v>1</v>
      </c>
      <c r="C47" s="150">
        <v>2</v>
      </c>
      <c r="D47" s="151"/>
      <c r="E47" s="151"/>
      <c r="F47" s="151"/>
      <c r="G47" s="151"/>
      <c r="H47" s="151"/>
      <c r="I47" s="152"/>
      <c r="J47" s="76">
        <v>3</v>
      </c>
      <c r="K47" s="150">
        <v>4</v>
      </c>
      <c r="L47" s="152"/>
      <c r="M47" s="76">
        <v>5</v>
      </c>
      <c r="N47" s="150">
        <v>6</v>
      </c>
      <c r="O47" s="151"/>
      <c r="P47" s="152"/>
      <c r="Q47" s="150">
        <v>7</v>
      </c>
      <c r="R47" s="151"/>
      <c r="S47" s="152"/>
    </row>
    <row r="48" spans="2:19" s="5" customFormat="1" ht="36.75" customHeight="1">
      <c r="B48" s="76">
        <v>1</v>
      </c>
      <c r="C48" s="132" t="s">
        <v>121</v>
      </c>
      <c r="D48" s="133"/>
      <c r="E48" s="133"/>
      <c r="F48" s="133"/>
      <c r="G48" s="133"/>
      <c r="H48" s="133"/>
      <c r="I48" s="134"/>
      <c r="J48" s="112" t="s">
        <v>179</v>
      </c>
      <c r="K48" s="158">
        <f>Q48/N48/M48</f>
        <v>20</v>
      </c>
      <c r="L48" s="160"/>
      <c r="M48" s="84">
        <v>18</v>
      </c>
      <c r="N48" s="150">
        <v>85</v>
      </c>
      <c r="O48" s="151"/>
      <c r="P48" s="152"/>
      <c r="Q48" s="189">
        <v>30600</v>
      </c>
      <c r="R48" s="190"/>
      <c r="S48" s="191"/>
    </row>
    <row r="49" spans="2:19" s="5" customFormat="1" ht="12.75">
      <c r="B49" s="81">
        <v>3</v>
      </c>
      <c r="C49" s="192" t="s">
        <v>130</v>
      </c>
      <c r="D49" s="193"/>
      <c r="E49" s="193"/>
      <c r="F49" s="193"/>
      <c r="G49" s="193"/>
      <c r="H49" s="193"/>
      <c r="I49" s="194"/>
      <c r="J49" s="85"/>
      <c r="K49" s="195"/>
      <c r="L49" s="196"/>
      <c r="M49" s="82"/>
      <c r="N49" s="195"/>
      <c r="O49" s="197"/>
      <c r="P49" s="196"/>
      <c r="Q49" s="138">
        <f>SUM(Q48:S48)</f>
        <v>30600</v>
      </c>
      <c r="R49" s="139"/>
      <c r="S49" s="140"/>
    </row>
    <row r="50" spans="1:19" ht="12.75">
      <c r="A50" s="38"/>
      <c r="B50" s="67"/>
      <c r="C50" s="68"/>
      <c r="D50" s="68"/>
      <c r="E50" s="68"/>
      <c r="F50" s="68"/>
      <c r="G50" s="68"/>
      <c r="H50" s="68"/>
      <c r="I50" s="69"/>
      <c r="J50" s="69"/>
      <c r="K50" s="68"/>
      <c r="L50" s="68"/>
      <c r="M50" s="68"/>
      <c r="N50" s="68"/>
      <c r="O50" s="68"/>
      <c r="P50" s="68"/>
      <c r="Q50" s="62"/>
      <c r="R50" s="62"/>
      <c r="S50" s="62"/>
    </row>
    <row r="51" spans="2:19" ht="12.75">
      <c r="B51" s="70" t="s">
        <v>181</v>
      </c>
      <c r="C51" s="62"/>
      <c r="D51" s="62"/>
      <c r="H51" s="68"/>
      <c r="I51" s="198">
        <f>Q49+Q44+P37+P30+P16+P23</f>
        <v>5261005</v>
      </c>
      <c r="J51" s="198"/>
      <c r="K51" s="198"/>
      <c r="L51" s="68"/>
      <c r="M51" s="68"/>
      <c r="N51" s="68"/>
      <c r="O51" s="68"/>
      <c r="P51" s="68"/>
      <c r="Q51" s="62"/>
      <c r="R51" s="62"/>
      <c r="S51" s="62"/>
    </row>
    <row r="52" spans="1:19" ht="12.75">
      <c r="A52" s="38"/>
      <c r="B52" s="67"/>
      <c r="C52" s="68"/>
      <c r="D52" s="68"/>
      <c r="E52" s="68"/>
      <c r="F52" s="68"/>
      <c r="G52" s="68"/>
      <c r="H52" s="68"/>
      <c r="I52" s="69"/>
      <c r="J52" s="69"/>
      <c r="K52" s="68"/>
      <c r="L52" s="68"/>
      <c r="M52" s="68"/>
      <c r="N52" s="68"/>
      <c r="O52" s="68"/>
      <c r="P52" s="68"/>
      <c r="Q52" s="62"/>
      <c r="R52" s="62"/>
      <c r="S52" s="62"/>
    </row>
    <row r="53" spans="2:19" ht="12.75">
      <c r="B53" s="53" t="s">
        <v>188</v>
      </c>
      <c r="C53" s="63"/>
      <c r="D53" s="63"/>
      <c r="E53" s="63"/>
      <c r="F53" s="63"/>
      <c r="H53" s="63"/>
      <c r="I53" s="63"/>
      <c r="J53" s="63"/>
      <c r="K53" s="63"/>
      <c r="L53" s="63" t="s">
        <v>187</v>
      </c>
      <c r="N53" s="63"/>
      <c r="O53" s="63"/>
      <c r="P53" s="63"/>
      <c r="Q53" s="63"/>
      <c r="R53" s="63"/>
      <c r="S53" s="63"/>
    </row>
    <row r="54" spans="2:19" ht="12" customHeight="1">
      <c r="B54" s="67"/>
      <c r="C54" s="71"/>
      <c r="D54" s="71"/>
      <c r="E54" s="71"/>
      <c r="F54" s="71"/>
      <c r="G54" s="71"/>
      <c r="H54" s="71"/>
      <c r="I54" s="69"/>
      <c r="J54" s="69"/>
      <c r="K54" s="68"/>
      <c r="L54" s="68"/>
      <c r="M54" s="68"/>
      <c r="N54" s="68"/>
      <c r="O54" s="68"/>
      <c r="P54" s="68"/>
      <c r="Q54" s="62"/>
      <c r="R54" s="62"/>
      <c r="S54" s="62"/>
    </row>
    <row r="55" spans="2:19" ht="15">
      <c r="B55" s="72" t="s">
        <v>122</v>
      </c>
      <c r="C55" s="72"/>
      <c r="D55" s="72"/>
      <c r="E55" s="72"/>
      <c r="F55" s="72"/>
      <c r="G55" s="72"/>
      <c r="H55" s="72"/>
      <c r="I55" s="72"/>
      <c r="J55" s="72"/>
      <c r="K55" s="72"/>
      <c r="L55" s="72" t="s">
        <v>69</v>
      </c>
      <c r="M55" s="72"/>
      <c r="N55" s="72"/>
      <c r="O55" s="73"/>
      <c r="P55" s="74"/>
      <c r="Q55" s="74"/>
      <c r="R55" s="62"/>
      <c r="S55" s="62"/>
    </row>
    <row r="56" spans="15:19" ht="12.75" customHeight="1">
      <c r="O56" s="62"/>
      <c r="P56" s="62"/>
      <c r="Q56" s="62"/>
      <c r="R56" s="62"/>
      <c r="S56" s="62"/>
    </row>
    <row r="57" spans="2:14" ht="12.75">
      <c r="B57" s="72" t="s">
        <v>123</v>
      </c>
      <c r="I57" s="72"/>
      <c r="J57" s="72"/>
      <c r="K57" s="72"/>
      <c r="L57" s="72" t="s">
        <v>88</v>
      </c>
      <c r="M57" s="72"/>
      <c r="N57" s="72"/>
    </row>
    <row r="58" spans="2:18" ht="12.75">
      <c r="B58" s="75" t="s">
        <v>70</v>
      </c>
      <c r="O58" s="72"/>
      <c r="P58" s="72"/>
      <c r="Q58" s="72"/>
      <c r="R58" s="72"/>
    </row>
    <row r="59" spans="2:14" ht="15">
      <c r="B59" s="67"/>
      <c r="C59" s="71"/>
      <c r="D59" s="71"/>
      <c r="E59" s="71"/>
      <c r="F59" s="71"/>
      <c r="G59" s="71"/>
      <c r="H59" s="71"/>
      <c r="I59" s="69"/>
      <c r="J59" s="69"/>
      <c r="K59" s="68"/>
      <c r="L59" s="68"/>
      <c r="M59" s="74"/>
      <c r="N59" s="74"/>
    </row>
    <row r="62" spans="15:19" ht="15">
      <c r="O62" s="74"/>
      <c r="P62" s="74"/>
      <c r="Q62" s="74"/>
      <c r="R62" s="74"/>
      <c r="S62" s="62"/>
    </row>
  </sheetData>
  <sheetProtection/>
  <mergeCells count="92">
    <mergeCell ref="C23:I23"/>
    <mergeCell ref="J23:O23"/>
    <mergeCell ref="P23:S23"/>
    <mergeCell ref="P20:S20"/>
    <mergeCell ref="C21:I21"/>
    <mergeCell ref="J21:O21"/>
    <mergeCell ref="P21:S21"/>
    <mergeCell ref="C22:I22"/>
    <mergeCell ref="J22:O22"/>
    <mergeCell ref="P22:S22"/>
    <mergeCell ref="G7:N7"/>
    <mergeCell ref="G8:N8"/>
    <mergeCell ref="B11:S11"/>
    <mergeCell ref="C13:I13"/>
    <mergeCell ref="J13:O13"/>
    <mergeCell ref="P13:S13"/>
    <mergeCell ref="F9:M9"/>
    <mergeCell ref="C14:I14"/>
    <mergeCell ref="J14:O14"/>
    <mergeCell ref="P14:S14"/>
    <mergeCell ref="C15:I15"/>
    <mergeCell ref="J15:O15"/>
    <mergeCell ref="P15:S15"/>
    <mergeCell ref="C16:I16"/>
    <mergeCell ref="J16:O16"/>
    <mergeCell ref="P16:S16"/>
    <mergeCell ref="B25:S25"/>
    <mergeCell ref="C27:I27"/>
    <mergeCell ref="J27:O27"/>
    <mergeCell ref="P27:S27"/>
    <mergeCell ref="B18:S18"/>
    <mergeCell ref="C20:I20"/>
    <mergeCell ref="J20:O20"/>
    <mergeCell ref="C28:I28"/>
    <mergeCell ref="J28:O28"/>
    <mergeCell ref="P28:S28"/>
    <mergeCell ref="C29:I29"/>
    <mergeCell ref="J29:O29"/>
    <mergeCell ref="P29:S29"/>
    <mergeCell ref="C30:I30"/>
    <mergeCell ref="J30:O30"/>
    <mergeCell ref="P30:S30"/>
    <mergeCell ref="B32:S32"/>
    <mergeCell ref="C34:I34"/>
    <mergeCell ref="K34:L34"/>
    <mergeCell ref="M34:O34"/>
    <mergeCell ref="P34:S34"/>
    <mergeCell ref="C35:I35"/>
    <mergeCell ref="K35:L35"/>
    <mergeCell ref="M35:O35"/>
    <mergeCell ref="P35:S35"/>
    <mergeCell ref="C36:I36"/>
    <mergeCell ref="K36:L36"/>
    <mergeCell ref="M36:O36"/>
    <mergeCell ref="P36:S36"/>
    <mergeCell ref="C37:O37"/>
    <mergeCell ref="P37:S37"/>
    <mergeCell ref="B39:S39"/>
    <mergeCell ref="C41:I41"/>
    <mergeCell ref="K41:L41"/>
    <mergeCell ref="N41:P41"/>
    <mergeCell ref="Q41:S41"/>
    <mergeCell ref="N46:P46"/>
    <mergeCell ref="Q46:S46"/>
    <mergeCell ref="C42:I42"/>
    <mergeCell ref="K42:L42"/>
    <mergeCell ref="N42:P42"/>
    <mergeCell ref="Q42:S42"/>
    <mergeCell ref="C43:I43"/>
    <mergeCell ref="K43:L43"/>
    <mergeCell ref="N43:P43"/>
    <mergeCell ref="Q43:S43"/>
    <mergeCell ref="C48:I48"/>
    <mergeCell ref="K48:L48"/>
    <mergeCell ref="N48:P48"/>
    <mergeCell ref="Q48:S48"/>
    <mergeCell ref="C44:I44"/>
    <mergeCell ref="K44:L44"/>
    <mergeCell ref="N44:P44"/>
    <mergeCell ref="Q44:S44"/>
    <mergeCell ref="C46:I46"/>
    <mergeCell ref="K46:L46"/>
    <mergeCell ref="C49:I49"/>
    <mergeCell ref="K49:L49"/>
    <mergeCell ref="N49:P49"/>
    <mergeCell ref="Q49:S49"/>
    <mergeCell ref="I51:K51"/>
    <mergeCell ref="M2:S3"/>
    <mergeCell ref="C47:I47"/>
    <mergeCell ref="K47:L47"/>
    <mergeCell ref="N47:P47"/>
    <mergeCell ref="Q47:S47"/>
  </mergeCells>
  <printOptions/>
  <pageMargins left="0.5905511811023623" right="0" top="0.1968503937007874" bottom="0" header="0" footer="0"/>
  <pageSetup fitToWidth="2" horizontalDpi="600" verticalDpi="600" orientation="portrait" paperSize="9" scale="92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37"/>
  <sheetViews>
    <sheetView showGridLines="0" view="pageBreakPreview" zoomScale="60" zoomScalePageLayoutView="0" workbookViewId="0" topLeftCell="A1">
      <selection activeCell="J1" sqref="J1"/>
    </sheetView>
  </sheetViews>
  <sheetFormatPr defaultColWidth="9.00390625" defaultRowHeight="12.75"/>
  <cols>
    <col min="1" max="1" width="1.00390625" style="0" customWidth="1"/>
    <col min="2" max="2" width="5.875" style="51" customWidth="1"/>
    <col min="3" max="6" width="4.75390625" style="51" customWidth="1"/>
    <col min="7" max="7" width="7.00390625" style="51" customWidth="1"/>
    <col min="8" max="8" width="4.75390625" style="51" customWidth="1"/>
    <col min="9" max="9" width="3.375" style="51" customWidth="1"/>
    <col min="10" max="10" width="9.625" style="51" customWidth="1"/>
    <col min="11" max="11" width="4.75390625" style="51" customWidth="1"/>
    <col min="12" max="12" width="6.375" style="51" customWidth="1"/>
    <col min="13" max="13" width="6.125" style="51" customWidth="1"/>
    <col min="14" max="18" width="4.75390625" style="51" customWidth="1"/>
    <col min="19" max="19" width="9.625" style="51" customWidth="1"/>
    <col min="20" max="20" width="4.75390625" style="0" customWidth="1"/>
  </cols>
  <sheetData>
    <row r="1" spans="13:19" ht="12.75" customHeight="1">
      <c r="M1" s="53" t="s">
        <v>163</v>
      </c>
      <c r="N1" s="53"/>
      <c r="O1" s="53"/>
      <c r="P1" s="53"/>
      <c r="Q1" s="53"/>
      <c r="R1" s="54"/>
      <c r="S1" s="54"/>
    </row>
    <row r="2" spans="13:19" ht="13.5" customHeight="1">
      <c r="M2" s="144" t="s">
        <v>164</v>
      </c>
      <c r="N2" s="144"/>
      <c r="O2" s="144"/>
      <c r="P2" s="144"/>
      <c r="Q2" s="144"/>
      <c r="R2" s="144"/>
      <c r="S2" s="144"/>
    </row>
    <row r="3" spans="13:19" ht="12.75" customHeight="1">
      <c r="M3" s="144"/>
      <c r="N3" s="144"/>
      <c r="O3" s="144"/>
      <c r="P3" s="144"/>
      <c r="Q3" s="144"/>
      <c r="R3" s="144"/>
      <c r="S3" s="144"/>
    </row>
    <row r="4" spans="13:19" ht="12.75" customHeight="1">
      <c r="M4" s="53" t="s">
        <v>107</v>
      </c>
      <c r="N4" s="53"/>
      <c r="O4" s="53"/>
      <c r="P4" s="53"/>
      <c r="Q4" s="53"/>
      <c r="R4" s="54"/>
      <c r="S4" s="54"/>
    </row>
    <row r="5" spans="13:17" ht="12.75" customHeight="1">
      <c r="M5" s="53" t="s">
        <v>78</v>
      </c>
      <c r="N5" s="53"/>
      <c r="O5" s="53"/>
      <c r="P5" s="53"/>
      <c r="Q5" s="53"/>
    </row>
    <row r="6" ht="12.75" customHeight="1"/>
    <row r="7" spans="7:14" ht="12.75">
      <c r="G7" s="145" t="s">
        <v>25</v>
      </c>
      <c r="H7" s="145"/>
      <c r="I7" s="145"/>
      <c r="J7" s="145"/>
      <c r="K7" s="145"/>
      <c r="L7" s="145"/>
      <c r="M7" s="145"/>
      <c r="N7" s="145"/>
    </row>
    <row r="8" spans="7:14" ht="12.75">
      <c r="G8" s="55" t="s">
        <v>174</v>
      </c>
      <c r="H8" s="55"/>
      <c r="I8" s="55"/>
      <c r="J8" s="55"/>
      <c r="K8" s="55"/>
      <c r="L8" s="55"/>
      <c r="M8" s="55"/>
      <c r="N8" s="55"/>
    </row>
    <row r="9" spans="2:13" ht="13.5" customHeight="1">
      <c r="B9" s="109"/>
      <c r="F9" s="167" t="s">
        <v>185</v>
      </c>
      <c r="G9" s="167"/>
      <c r="H9" s="167"/>
      <c r="I9" s="167"/>
      <c r="J9" s="167"/>
      <c r="K9" s="167"/>
      <c r="L9" s="167"/>
      <c r="M9" s="167"/>
    </row>
    <row r="11" spans="2:19" ht="12.75">
      <c r="B11" s="157" t="s">
        <v>81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2:19" ht="9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2:19" ht="12" customHeight="1">
      <c r="B13" s="56" t="s">
        <v>26</v>
      </c>
      <c r="C13" s="150" t="s">
        <v>27</v>
      </c>
      <c r="D13" s="151"/>
      <c r="E13" s="151"/>
      <c r="F13" s="151"/>
      <c r="G13" s="151"/>
      <c r="H13" s="151"/>
      <c r="I13" s="151"/>
      <c r="J13" s="137" t="s">
        <v>29</v>
      </c>
      <c r="K13" s="137"/>
      <c r="L13" s="150" t="s">
        <v>170</v>
      </c>
      <c r="M13" s="151"/>
      <c r="N13" s="151"/>
      <c r="O13" s="151"/>
      <c r="P13" s="151"/>
      <c r="Q13" s="151"/>
      <c r="R13" s="151"/>
      <c r="S13" s="152"/>
    </row>
    <row r="14" spans="2:19" ht="12.75">
      <c r="B14" s="56">
        <v>1</v>
      </c>
      <c r="C14" s="150">
        <v>2</v>
      </c>
      <c r="D14" s="151"/>
      <c r="E14" s="151"/>
      <c r="F14" s="151"/>
      <c r="G14" s="151"/>
      <c r="H14" s="151"/>
      <c r="I14" s="151"/>
      <c r="J14" s="137">
        <v>3</v>
      </c>
      <c r="K14" s="137"/>
      <c r="L14" s="150">
        <v>4</v>
      </c>
      <c r="M14" s="151"/>
      <c r="N14" s="151"/>
      <c r="O14" s="151"/>
      <c r="P14" s="151"/>
      <c r="Q14" s="151"/>
      <c r="R14" s="151"/>
      <c r="S14" s="152"/>
    </row>
    <row r="15" spans="2:25" ht="12" customHeight="1">
      <c r="B15" s="57">
        <v>2</v>
      </c>
      <c r="C15" s="150" t="s">
        <v>175</v>
      </c>
      <c r="D15" s="151"/>
      <c r="E15" s="151"/>
      <c r="F15" s="151"/>
      <c r="G15" s="151"/>
      <c r="H15" s="151"/>
      <c r="I15" s="151"/>
      <c r="J15" s="208">
        <v>29.3</v>
      </c>
      <c r="K15" s="208"/>
      <c r="L15" s="209">
        <v>54300</v>
      </c>
      <c r="M15" s="210"/>
      <c r="N15" s="210"/>
      <c r="O15" s="210"/>
      <c r="P15" s="210"/>
      <c r="Q15" s="210"/>
      <c r="R15" s="210"/>
      <c r="S15" s="211"/>
      <c r="W15" s="131"/>
      <c r="X15" s="131"/>
      <c r="Y15" s="131"/>
    </row>
    <row r="16" spans="2:19" ht="12.75" customHeight="1">
      <c r="B16" s="58">
        <v>3</v>
      </c>
      <c r="C16" s="166" t="s">
        <v>66</v>
      </c>
      <c r="D16" s="166"/>
      <c r="E16" s="166"/>
      <c r="F16" s="166"/>
      <c r="G16" s="166"/>
      <c r="H16" s="166"/>
      <c r="I16" s="166"/>
      <c r="J16" s="166"/>
      <c r="K16" s="166"/>
      <c r="L16" s="139">
        <f>L15</f>
        <v>54300</v>
      </c>
      <c r="M16" s="139"/>
      <c r="N16" s="139"/>
      <c r="O16" s="139"/>
      <c r="P16" s="139"/>
      <c r="Q16" s="139"/>
      <c r="R16" s="139"/>
      <c r="S16" s="140"/>
    </row>
    <row r="17" spans="2:19" ht="12.75" customHeight="1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66"/>
      <c r="S17" s="66"/>
    </row>
    <row r="18" spans="2:19" ht="12.75">
      <c r="B18" s="157" t="s">
        <v>87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2:19" s="51" customFormat="1" ht="14.25" customHeight="1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  <row r="20" spans="2:19" ht="12" customHeight="1">
      <c r="B20" s="106" t="s">
        <v>26</v>
      </c>
      <c r="C20" s="150" t="s">
        <v>27</v>
      </c>
      <c r="D20" s="151"/>
      <c r="E20" s="151"/>
      <c r="F20" s="151"/>
      <c r="G20" s="151"/>
      <c r="H20" s="151"/>
      <c r="I20" s="151"/>
      <c r="J20" s="137" t="s">
        <v>29</v>
      </c>
      <c r="K20" s="137"/>
      <c r="L20" s="150" t="s">
        <v>170</v>
      </c>
      <c r="M20" s="151"/>
      <c r="N20" s="151"/>
      <c r="O20" s="151"/>
      <c r="P20" s="151"/>
      <c r="Q20" s="151"/>
      <c r="R20" s="151"/>
      <c r="S20" s="152"/>
    </row>
    <row r="21" spans="2:19" ht="12.75">
      <c r="B21" s="106">
        <v>1</v>
      </c>
      <c r="C21" s="150">
        <v>2</v>
      </c>
      <c r="D21" s="151"/>
      <c r="E21" s="151"/>
      <c r="F21" s="151"/>
      <c r="G21" s="151"/>
      <c r="H21" s="151"/>
      <c r="I21" s="151"/>
      <c r="J21" s="137">
        <v>3</v>
      </c>
      <c r="K21" s="137"/>
      <c r="L21" s="150">
        <v>4</v>
      </c>
      <c r="M21" s="151"/>
      <c r="N21" s="151"/>
      <c r="O21" s="151"/>
      <c r="P21" s="151"/>
      <c r="Q21" s="151"/>
      <c r="R21" s="151"/>
      <c r="S21" s="152"/>
    </row>
    <row r="22" spans="2:25" ht="12" customHeight="1">
      <c r="B22" s="57">
        <v>2</v>
      </c>
      <c r="C22" s="150" t="s">
        <v>175</v>
      </c>
      <c r="D22" s="151"/>
      <c r="E22" s="151"/>
      <c r="F22" s="151"/>
      <c r="G22" s="151"/>
      <c r="H22" s="151"/>
      <c r="I22" s="151"/>
      <c r="J22" s="137">
        <v>31</v>
      </c>
      <c r="K22" s="137"/>
      <c r="L22" s="209">
        <v>1300</v>
      </c>
      <c r="M22" s="210"/>
      <c r="N22" s="210"/>
      <c r="O22" s="210"/>
      <c r="P22" s="210"/>
      <c r="Q22" s="210"/>
      <c r="R22" s="210"/>
      <c r="S22" s="211"/>
      <c r="W22" s="131"/>
      <c r="X22" s="131"/>
      <c r="Y22" s="131"/>
    </row>
    <row r="23" spans="2:19" ht="12.75" customHeight="1">
      <c r="B23" s="58">
        <v>3</v>
      </c>
      <c r="C23" s="166" t="s">
        <v>66</v>
      </c>
      <c r="D23" s="166"/>
      <c r="E23" s="166"/>
      <c r="F23" s="166"/>
      <c r="G23" s="166"/>
      <c r="H23" s="166"/>
      <c r="I23" s="166"/>
      <c r="J23" s="166"/>
      <c r="K23" s="166"/>
      <c r="L23" s="139">
        <f>L22</f>
        <v>1300</v>
      </c>
      <c r="M23" s="139"/>
      <c r="N23" s="139"/>
      <c r="O23" s="139"/>
      <c r="P23" s="139"/>
      <c r="Q23" s="139"/>
      <c r="R23" s="139"/>
      <c r="S23" s="140"/>
    </row>
    <row r="24" spans="2:19" ht="12.75" customHeight="1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116"/>
      <c r="N24" s="116"/>
      <c r="O24" s="116"/>
      <c r="P24" s="116"/>
      <c r="Q24" s="116"/>
      <c r="R24" s="116"/>
      <c r="S24" s="116"/>
    </row>
    <row r="25" spans="1:19" ht="12.75">
      <c r="A25" s="38"/>
      <c r="B25" s="67"/>
      <c r="C25" s="68"/>
      <c r="D25" s="68"/>
      <c r="E25" s="68"/>
      <c r="F25" s="68"/>
      <c r="G25" s="68"/>
      <c r="H25" s="68"/>
      <c r="I25" s="69"/>
      <c r="J25" s="69"/>
      <c r="K25" s="68"/>
      <c r="L25" s="68"/>
      <c r="M25" s="68"/>
      <c r="N25" s="68"/>
      <c r="O25" s="68"/>
      <c r="P25" s="68"/>
      <c r="Q25" s="62"/>
      <c r="R25" s="62"/>
      <c r="S25" s="62"/>
    </row>
    <row r="26" spans="2:19" ht="12.75">
      <c r="B26" s="70" t="s">
        <v>181</v>
      </c>
      <c r="C26" s="62"/>
      <c r="D26" s="62"/>
      <c r="H26" s="68"/>
      <c r="I26" s="198">
        <f>L16+L23</f>
        <v>55600</v>
      </c>
      <c r="J26" s="198"/>
      <c r="K26" s="198"/>
      <c r="L26" s="68"/>
      <c r="M26" s="68"/>
      <c r="N26" s="68"/>
      <c r="O26" s="68"/>
      <c r="P26" s="68"/>
      <c r="Q26" s="62"/>
      <c r="R26" s="62"/>
      <c r="S26" s="62"/>
    </row>
    <row r="27" spans="1:19" ht="12.75">
      <c r="A27" s="38"/>
      <c r="B27" s="67"/>
      <c r="C27" s="68"/>
      <c r="D27" s="68"/>
      <c r="E27" s="68"/>
      <c r="F27" s="68"/>
      <c r="G27" s="68"/>
      <c r="H27" s="68"/>
      <c r="I27" s="69"/>
      <c r="J27" s="69"/>
      <c r="K27" s="68"/>
      <c r="L27" s="68"/>
      <c r="M27" s="68"/>
      <c r="N27" s="68"/>
      <c r="O27" s="68"/>
      <c r="P27" s="68"/>
      <c r="Q27" s="62"/>
      <c r="R27" s="62"/>
      <c r="S27" s="62"/>
    </row>
    <row r="28" spans="2:19" ht="12.75">
      <c r="B28" s="53" t="s">
        <v>188</v>
      </c>
      <c r="C28" s="63"/>
      <c r="D28" s="63"/>
      <c r="E28" s="63"/>
      <c r="F28" s="63"/>
      <c r="H28" s="63"/>
      <c r="I28" s="63"/>
      <c r="J28" s="63"/>
      <c r="K28" s="63"/>
      <c r="L28" s="63" t="s">
        <v>187</v>
      </c>
      <c r="N28" s="63"/>
      <c r="O28" s="63"/>
      <c r="P28" s="63"/>
      <c r="Q28" s="63"/>
      <c r="R28" s="63"/>
      <c r="S28" s="63"/>
    </row>
    <row r="29" spans="2:19" ht="12" customHeight="1">
      <c r="B29" s="67"/>
      <c r="C29" s="71"/>
      <c r="D29" s="71"/>
      <c r="E29" s="71"/>
      <c r="F29" s="71"/>
      <c r="G29" s="71"/>
      <c r="H29" s="71"/>
      <c r="I29" s="69"/>
      <c r="J29" s="69"/>
      <c r="K29" s="68"/>
      <c r="L29" s="68"/>
      <c r="M29" s="68"/>
      <c r="N29" s="68"/>
      <c r="O29" s="68"/>
      <c r="P29" s="68"/>
      <c r="Q29" s="62"/>
      <c r="R29" s="62"/>
      <c r="S29" s="62"/>
    </row>
    <row r="30" spans="2:19" ht="15">
      <c r="B30" s="72" t="s">
        <v>122</v>
      </c>
      <c r="C30" s="72"/>
      <c r="D30" s="72"/>
      <c r="E30" s="72"/>
      <c r="F30" s="72"/>
      <c r="G30" s="72"/>
      <c r="H30" s="72"/>
      <c r="I30" s="72"/>
      <c r="J30" s="72"/>
      <c r="K30" s="72"/>
      <c r="L30" s="72" t="s">
        <v>69</v>
      </c>
      <c r="M30" s="72"/>
      <c r="N30" s="72"/>
      <c r="O30" s="73"/>
      <c r="P30" s="74"/>
      <c r="Q30" s="74"/>
      <c r="R30" s="62"/>
      <c r="S30" s="62"/>
    </row>
    <row r="31" spans="15:19" ht="12.75" customHeight="1">
      <c r="O31" s="62"/>
      <c r="P31" s="62"/>
      <c r="Q31" s="62"/>
      <c r="R31" s="62"/>
      <c r="S31" s="62"/>
    </row>
    <row r="32" spans="2:14" ht="12.75">
      <c r="B32" s="72" t="s">
        <v>123</v>
      </c>
      <c r="I32" s="72"/>
      <c r="J32" s="72"/>
      <c r="K32" s="72"/>
      <c r="L32" s="72" t="s">
        <v>88</v>
      </c>
      <c r="M32" s="72"/>
      <c r="N32" s="72"/>
    </row>
    <row r="33" spans="2:18" ht="12.75">
      <c r="B33" s="75" t="s">
        <v>70</v>
      </c>
      <c r="O33" s="72"/>
      <c r="P33" s="72"/>
      <c r="Q33" s="72"/>
      <c r="R33" s="72"/>
    </row>
    <row r="34" spans="2:14" ht="15">
      <c r="B34" s="67"/>
      <c r="C34" s="71"/>
      <c r="D34" s="71"/>
      <c r="E34" s="71"/>
      <c r="F34" s="71"/>
      <c r="G34" s="71"/>
      <c r="H34" s="71"/>
      <c r="I34" s="69"/>
      <c r="J34" s="69"/>
      <c r="K34" s="68"/>
      <c r="L34" s="68"/>
      <c r="M34" s="74"/>
      <c r="N34" s="74"/>
    </row>
    <row r="37" spans="15:19" ht="15">
      <c r="O37" s="74"/>
      <c r="P37" s="74"/>
      <c r="Q37" s="74"/>
      <c r="R37" s="74"/>
      <c r="S37" s="62"/>
    </row>
  </sheetData>
  <sheetProtection/>
  <mergeCells count="30">
    <mergeCell ref="C22:I22"/>
    <mergeCell ref="J22:K22"/>
    <mergeCell ref="L22:S22"/>
    <mergeCell ref="W22:Y22"/>
    <mergeCell ref="C23:K23"/>
    <mergeCell ref="L23:S23"/>
    <mergeCell ref="J20:K20"/>
    <mergeCell ref="L20:S20"/>
    <mergeCell ref="C21:I21"/>
    <mergeCell ref="J21:K21"/>
    <mergeCell ref="L21:S21"/>
    <mergeCell ref="C16:K16"/>
    <mergeCell ref="L16:S16"/>
    <mergeCell ref="W15:Y15"/>
    <mergeCell ref="C13:I13"/>
    <mergeCell ref="L13:S13"/>
    <mergeCell ref="J13:K13"/>
    <mergeCell ref="J14:K14"/>
    <mergeCell ref="J15:K15"/>
    <mergeCell ref="L15:S15"/>
    <mergeCell ref="I26:K26"/>
    <mergeCell ref="C14:I14"/>
    <mergeCell ref="C15:I15"/>
    <mergeCell ref="L14:S14"/>
    <mergeCell ref="M2:S3"/>
    <mergeCell ref="G7:N7"/>
    <mergeCell ref="B11:S11"/>
    <mergeCell ref="F9:M9"/>
    <mergeCell ref="B18:S18"/>
    <mergeCell ref="C20:I20"/>
  </mergeCells>
  <printOptions/>
  <pageMargins left="0.5905511811023623" right="0" top="0.1968503937007874" bottom="0" header="0" footer="0"/>
  <pageSetup fitToWidth="2" horizontalDpi="600" verticalDpi="600" orientation="portrait" paperSize="9" scale="9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Цатурова</cp:lastModifiedBy>
  <cp:lastPrinted>2016-01-26T08:36:10Z</cp:lastPrinted>
  <dcterms:created xsi:type="dcterms:W3CDTF">2011-11-10T05:26:38Z</dcterms:created>
  <dcterms:modified xsi:type="dcterms:W3CDTF">2016-01-26T08:36:13Z</dcterms:modified>
  <cp:category/>
  <cp:version/>
  <cp:contentType/>
  <cp:contentStatus/>
</cp:coreProperties>
</file>